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FMEDINA\Desktop\Matriz en Proceso\"/>
    </mc:Choice>
  </mc:AlternateContent>
  <bookViews>
    <workbookView xWindow="0" yWindow="0" windowWidth="19200" windowHeight="10890" tabRatio="780" firstSheet="1" activeTab="1"/>
  </bookViews>
  <sheets>
    <sheet name="Datos" sheetId="6" state="hidden" r:id="rId1"/>
    <sheet name="DIRECTOR TERRITORIAL" sheetId="33" r:id="rId2"/>
    <sheet name="SECRETARIO EJECUTIVO" sheetId="20" r:id="rId3"/>
    <sheet name="CONDUCTOR MECANICO" sheetId="25" state="hidden" r:id="rId4"/>
    <sheet name="PROFESIONAL ESPECIALIZADO" sheetId="41" r:id="rId5"/>
    <sheet name="PROFESIONAL  UNIVERSITARIO" sheetId="42" state="hidden" r:id="rId6"/>
    <sheet name="TEC.ADMO" sheetId="18" r:id="rId7"/>
    <sheet name="CONDUCTOR" sheetId="28" r:id="rId8"/>
  </sheets>
  <externalReferences>
    <externalReference r:id="rId9"/>
  </externalReferences>
  <definedNames>
    <definedName name="_xlnm.Print_Area" localSheetId="3">'CONDUCTOR MECANICO'!$7:$30</definedName>
    <definedName name="_xlnm.Print_Area" localSheetId="1">'DIRECTOR TERRITORIAL'!$7:$26</definedName>
    <definedName name="_xlnm.Print_Area" localSheetId="5">'PROFESIONAL  UNIVERSITARIO'!$7:$30</definedName>
    <definedName name="_xlnm.Print_Area" localSheetId="4">'PROFESIONAL ESPECIALIZADO'!$7:$30</definedName>
    <definedName name="_xlnm.Print_Area" localSheetId="2">'SECRETARIO EJECUTIVO'!$7:$30</definedName>
    <definedName name="_xlnm.Print_Area" localSheetId="6">TEC.ADMO!$7:$30</definedName>
    <definedName name="NIVELCONSECUENCIA">Datos!$G$2:$G$5</definedName>
    <definedName name="NIVELDEFICIENCIA">Datos!$C$2:$C$5</definedName>
    <definedName name="NIVELEXPOSICION">Datos!$E$2:$E$5</definedName>
    <definedName name="RUTINARIA">Datos!$A$2:$A$3</definedName>
  </definedNames>
  <calcPr calcId="162913"/>
</workbook>
</file>

<file path=xl/calcChain.xml><?xml version="1.0" encoding="utf-8"?>
<calcChain xmlns="http://schemas.openxmlformats.org/spreadsheetml/2006/main">
  <c r="Y32" i="28" l="1"/>
  <c r="T32" i="28"/>
  <c r="U32" i="28" s="1"/>
  <c r="V32" i="28" s="1"/>
  <c r="S32" i="28"/>
  <c r="P32" i="28"/>
  <c r="Q32" i="28" s="1"/>
  <c r="O32" i="28"/>
  <c r="M32" i="28"/>
  <c r="Y31" i="28"/>
  <c r="S31" i="28"/>
  <c r="P31" i="28"/>
  <c r="T31" i="28" s="1"/>
  <c r="U31" i="28" s="1"/>
  <c r="V31" i="28" s="1"/>
  <c r="O31" i="28"/>
  <c r="M31" i="28"/>
  <c r="Y30" i="28"/>
  <c r="S30" i="28"/>
  <c r="Q30" i="28"/>
  <c r="P30" i="28"/>
  <c r="T30" i="28" s="1"/>
  <c r="U30" i="28" s="1"/>
  <c r="V30" i="28" s="1"/>
  <c r="O30" i="28"/>
  <c r="M30" i="28"/>
  <c r="Y29" i="28"/>
  <c r="T29" i="28"/>
  <c r="U29" i="28" s="1"/>
  <c r="V29" i="28" s="1"/>
  <c r="S29" i="28"/>
  <c r="Q29" i="28"/>
  <c r="P29" i="28"/>
  <c r="O29" i="28"/>
  <c r="M29" i="28"/>
  <c r="Y28" i="28"/>
  <c r="T28" i="28"/>
  <c r="U28" i="28" s="1"/>
  <c r="V28" i="28" s="1"/>
  <c r="S28" i="28"/>
  <c r="P28" i="28"/>
  <c r="Q28" i="28" s="1"/>
  <c r="O28" i="28"/>
  <c r="M28" i="28"/>
  <c r="Y27" i="28"/>
  <c r="S27" i="28"/>
  <c r="P27" i="28"/>
  <c r="T27" i="28" s="1"/>
  <c r="U27" i="28" s="1"/>
  <c r="V27" i="28" s="1"/>
  <c r="O27" i="28"/>
  <c r="M27" i="28"/>
  <c r="Y26" i="28"/>
  <c r="S26" i="28"/>
  <c r="Q26" i="28"/>
  <c r="P26" i="28"/>
  <c r="T26" i="28" s="1"/>
  <c r="U26" i="28" s="1"/>
  <c r="V26" i="28" s="1"/>
  <c r="O26" i="28"/>
  <c r="M26" i="28"/>
  <c r="Y25" i="28"/>
  <c r="T25" i="28"/>
  <c r="U25" i="28" s="1"/>
  <c r="V25" i="28" s="1"/>
  <c r="S25" i="28"/>
  <c r="Q25" i="28"/>
  <c r="P25" i="28"/>
  <c r="O25" i="28"/>
  <c r="M25" i="28"/>
  <c r="Y24" i="28"/>
  <c r="T24" i="28"/>
  <c r="U24" i="28" s="1"/>
  <c r="V24" i="28" s="1"/>
  <c r="S24" i="28"/>
  <c r="P24" i="28"/>
  <c r="Q24" i="28" s="1"/>
  <c r="O24" i="28"/>
  <c r="M24" i="28"/>
  <c r="Y23" i="28"/>
  <c r="S23" i="28"/>
  <c r="P23" i="28"/>
  <c r="T23" i="28" s="1"/>
  <c r="U23" i="28" s="1"/>
  <c r="V23" i="28" s="1"/>
  <c r="O23" i="28"/>
  <c r="M23" i="28"/>
  <c r="Y22" i="28"/>
  <c r="S22" i="28"/>
  <c r="Q22" i="28"/>
  <c r="P22" i="28"/>
  <c r="T22" i="28" s="1"/>
  <c r="U22" i="28" s="1"/>
  <c r="V22" i="28" s="1"/>
  <c r="O22" i="28"/>
  <c r="M22" i="28"/>
  <c r="Y21" i="28"/>
  <c r="T21" i="28"/>
  <c r="U21" i="28" s="1"/>
  <c r="V21" i="28" s="1"/>
  <c r="S21" i="28"/>
  <c r="Q21" i="28"/>
  <c r="P21" i="28"/>
  <c r="O21" i="28"/>
  <c r="M21" i="28"/>
  <c r="Y20" i="28"/>
  <c r="T20" i="28"/>
  <c r="U20" i="28" s="1"/>
  <c r="V20" i="28" s="1"/>
  <c r="S20" i="28"/>
  <c r="P20" i="28"/>
  <c r="Q20" i="28" s="1"/>
  <c r="O20" i="28"/>
  <c r="M20" i="28"/>
  <c r="Y19" i="28"/>
  <c r="S19" i="28"/>
  <c r="P19" i="28"/>
  <c r="T19" i="28" s="1"/>
  <c r="U19" i="28" s="1"/>
  <c r="V19" i="28" s="1"/>
  <c r="O19" i="28"/>
  <c r="M19" i="28"/>
  <c r="Y18" i="28"/>
  <c r="S18" i="28"/>
  <c r="Q18" i="28"/>
  <c r="P18" i="28"/>
  <c r="T18" i="28" s="1"/>
  <c r="U18" i="28" s="1"/>
  <c r="V18" i="28" s="1"/>
  <c r="O18" i="28"/>
  <c r="M18" i="28"/>
  <c r="Y17" i="28"/>
  <c r="T17" i="28"/>
  <c r="U17" i="28" s="1"/>
  <c r="V17" i="28" s="1"/>
  <c r="S17" i="28"/>
  <c r="Q17" i="28"/>
  <c r="P17" i="28"/>
  <c r="O17" i="28"/>
  <c r="M17" i="28"/>
  <c r="Y16" i="28"/>
  <c r="T16" i="28"/>
  <c r="U16" i="28" s="1"/>
  <c r="V16" i="28" s="1"/>
  <c r="S16" i="28"/>
  <c r="P16" i="28"/>
  <c r="Q16" i="28" s="1"/>
  <c r="O16" i="28"/>
  <c r="M16" i="28"/>
  <c r="Y15" i="28"/>
  <c r="S15" i="28"/>
  <c r="P15" i="28"/>
  <c r="T15" i="28" s="1"/>
  <c r="U15" i="28" s="1"/>
  <c r="V15" i="28" s="1"/>
  <c r="O15" i="28"/>
  <c r="M15" i="28"/>
  <c r="Y14" i="28"/>
  <c r="S14" i="28"/>
  <c r="Q14" i="28"/>
  <c r="P14" i="28"/>
  <c r="T14" i="28" s="1"/>
  <c r="U14" i="28" s="1"/>
  <c r="V14" i="28" s="1"/>
  <c r="O14" i="28"/>
  <c r="M14" i="28"/>
  <c r="Y13" i="28"/>
  <c r="T13" i="28"/>
  <c r="U13" i="28" s="1"/>
  <c r="V13" i="28" s="1"/>
  <c r="S13" i="28"/>
  <c r="Q13" i="28"/>
  <c r="P13" i="28"/>
  <c r="O13" i="28"/>
  <c r="M13" i="28"/>
  <c r="Y12" i="28"/>
  <c r="T12" i="28"/>
  <c r="U12" i="28" s="1"/>
  <c r="V12" i="28" s="1"/>
  <c r="S12" i="28"/>
  <c r="P12" i="28"/>
  <c r="Q12" i="28" s="1"/>
  <c r="O12" i="28"/>
  <c r="M12" i="28"/>
  <c r="Y11" i="28"/>
  <c r="S11" i="28"/>
  <c r="P11" i="28"/>
  <c r="T11" i="28" s="1"/>
  <c r="U11" i="28" s="1"/>
  <c r="V11" i="28" s="1"/>
  <c r="O11" i="28"/>
  <c r="M11" i="28"/>
  <c r="Q15" i="28" l="1"/>
  <c r="Q19" i="28"/>
  <c r="Q23" i="28"/>
  <c r="Q27" i="28"/>
  <c r="Q31" i="28"/>
  <c r="Q11" i="28"/>
  <c r="Y30" i="42" l="1"/>
  <c r="S30" i="42"/>
  <c r="P30" i="42"/>
  <c r="Q30" i="42" s="1"/>
  <c r="O30" i="42"/>
  <c r="M30" i="42"/>
  <c r="S29" i="42"/>
  <c r="P29" i="42"/>
  <c r="Q29" i="42" s="1"/>
  <c r="O29" i="42"/>
  <c r="M29" i="42"/>
  <c r="S28" i="42"/>
  <c r="P28" i="42"/>
  <c r="Q28" i="42" s="1"/>
  <c r="O28" i="42"/>
  <c r="M28" i="42"/>
  <c r="Y27" i="42"/>
  <c r="T27" i="42"/>
  <c r="U27" i="42" s="1"/>
  <c r="V27" i="42" s="1"/>
  <c r="S27" i="42"/>
  <c r="Q27" i="42"/>
  <c r="P27" i="42"/>
  <c r="O27" i="42"/>
  <c r="M27" i="42"/>
  <c r="S26" i="42"/>
  <c r="P26" i="42"/>
  <c r="T26" i="42" s="1"/>
  <c r="U26" i="42" s="1"/>
  <c r="V26" i="42" s="1"/>
  <c r="O26" i="42"/>
  <c r="M26" i="42"/>
  <c r="T25" i="42"/>
  <c r="U25" i="42" s="1"/>
  <c r="V25" i="42" s="1"/>
  <c r="S25" i="42"/>
  <c r="Q25" i="42"/>
  <c r="P25" i="42"/>
  <c r="O25" i="42"/>
  <c r="M25" i="42"/>
  <c r="S24" i="42"/>
  <c r="P24" i="42"/>
  <c r="T24" i="42" s="1"/>
  <c r="U24" i="42" s="1"/>
  <c r="V24" i="42" s="1"/>
  <c r="O24" i="42"/>
  <c r="M24" i="42"/>
  <c r="T23" i="42"/>
  <c r="U23" i="42" s="1"/>
  <c r="V23" i="42" s="1"/>
  <c r="S23" i="42"/>
  <c r="Q23" i="42"/>
  <c r="P23" i="42"/>
  <c r="O23" i="42"/>
  <c r="M23" i="42"/>
  <c r="S22" i="42"/>
  <c r="P22" i="42"/>
  <c r="T22" i="42" s="1"/>
  <c r="U22" i="42" s="1"/>
  <c r="V22" i="42" s="1"/>
  <c r="O22" i="42"/>
  <c r="M22" i="42"/>
  <c r="T21" i="42"/>
  <c r="U21" i="42" s="1"/>
  <c r="V21" i="42" s="1"/>
  <c r="S21" i="42"/>
  <c r="Q21" i="42"/>
  <c r="P21" i="42"/>
  <c r="O21" i="42"/>
  <c r="M21" i="42"/>
  <c r="S20" i="42"/>
  <c r="P20" i="42"/>
  <c r="T20" i="42" s="1"/>
  <c r="U20" i="42" s="1"/>
  <c r="V20" i="42" s="1"/>
  <c r="O20" i="42"/>
  <c r="M20" i="42"/>
  <c r="T19" i="42"/>
  <c r="U19" i="42" s="1"/>
  <c r="V19" i="42" s="1"/>
  <c r="S19" i="42"/>
  <c r="Q19" i="42"/>
  <c r="P19" i="42"/>
  <c r="O19" i="42"/>
  <c r="M19" i="42"/>
  <c r="S18" i="42"/>
  <c r="P18" i="42"/>
  <c r="T18" i="42" s="1"/>
  <c r="U18" i="42" s="1"/>
  <c r="V18" i="42" s="1"/>
  <c r="O18" i="42"/>
  <c r="M18" i="42"/>
  <c r="T17" i="42"/>
  <c r="U17" i="42" s="1"/>
  <c r="V17" i="42" s="1"/>
  <c r="S17" i="42"/>
  <c r="Q17" i="42"/>
  <c r="P17" i="42"/>
  <c r="O17" i="42"/>
  <c r="M17" i="42"/>
  <c r="S16" i="42"/>
  <c r="P16" i="42"/>
  <c r="T16" i="42" s="1"/>
  <c r="U16" i="42" s="1"/>
  <c r="V16" i="42" s="1"/>
  <c r="O16" i="42"/>
  <c r="M16" i="42"/>
  <c r="T15" i="42"/>
  <c r="U15" i="42" s="1"/>
  <c r="V15" i="42" s="1"/>
  <c r="S15" i="42"/>
  <c r="Q15" i="42"/>
  <c r="P15" i="42"/>
  <c r="O15" i="42"/>
  <c r="M15" i="42"/>
  <c r="S14" i="42"/>
  <c r="P14" i="42"/>
  <c r="T14" i="42" s="1"/>
  <c r="U14" i="42" s="1"/>
  <c r="V14" i="42" s="1"/>
  <c r="O14" i="42"/>
  <c r="M14" i="42"/>
  <c r="T13" i="42"/>
  <c r="U13" i="42" s="1"/>
  <c r="V13" i="42" s="1"/>
  <c r="S13" i="42"/>
  <c r="Q13" i="42"/>
  <c r="P13" i="42"/>
  <c r="O13" i="42"/>
  <c r="M13" i="42"/>
  <c r="S12" i="42"/>
  <c r="P12" i="42"/>
  <c r="T12" i="42" s="1"/>
  <c r="U12" i="42" s="1"/>
  <c r="V12" i="42" s="1"/>
  <c r="O12" i="42"/>
  <c r="M12" i="42"/>
  <c r="Y11" i="42"/>
  <c r="S11" i="42"/>
  <c r="P11" i="42"/>
  <c r="T11" i="42" s="1"/>
  <c r="U11" i="42" s="1"/>
  <c r="V11" i="42" s="1"/>
  <c r="O11" i="42"/>
  <c r="M11" i="42"/>
  <c r="Y30" i="41"/>
  <c r="S30" i="41"/>
  <c r="P30" i="41"/>
  <c r="Q30" i="41" s="1"/>
  <c r="O30" i="41"/>
  <c r="M30" i="41"/>
  <c r="S29" i="41"/>
  <c r="P29" i="41"/>
  <c r="Q29" i="41" s="1"/>
  <c r="O29" i="41"/>
  <c r="M29" i="41"/>
  <c r="T28" i="41"/>
  <c r="U28" i="41" s="1"/>
  <c r="V28" i="41" s="1"/>
  <c r="S28" i="41"/>
  <c r="P28" i="41"/>
  <c r="Q28" i="41" s="1"/>
  <c r="O28" i="41"/>
  <c r="M28" i="41"/>
  <c r="Y27" i="41"/>
  <c r="S27" i="41"/>
  <c r="P27" i="41"/>
  <c r="T27" i="41" s="1"/>
  <c r="U27" i="41" s="1"/>
  <c r="V27" i="41" s="1"/>
  <c r="O27" i="41"/>
  <c r="M27" i="41"/>
  <c r="S26" i="41"/>
  <c r="P26" i="41"/>
  <c r="T26" i="41" s="1"/>
  <c r="U26" i="41" s="1"/>
  <c r="V26" i="41" s="1"/>
  <c r="O26" i="41"/>
  <c r="M26" i="41"/>
  <c r="S25" i="41"/>
  <c r="P25" i="41"/>
  <c r="T25" i="41" s="1"/>
  <c r="U25" i="41" s="1"/>
  <c r="V25" i="41" s="1"/>
  <c r="O25" i="41"/>
  <c r="M25" i="41"/>
  <c r="S24" i="41"/>
  <c r="P24" i="41"/>
  <c r="T24" i="41" s="1"/>
  <c r="U24" i="41" s="1"/>
  <c r="V24" i="41" s="1"/>
  <c r="O24" i="41"/>
  <c r="M24" i="41"/>
  <c r="S23" i="41"/>
  <c r="P23" i="41"/>
  <c r="T23" i="41" s="1"/>
  <c r="U23" i="41" s="1"/>
  <c r="V23" i="41" s="1"/>
  <c r="O23" i="41"/>
  <c r="M23" i="41"/>
  <c r="S22" i="41"/>
  <c r="P22" i="41"/>
  <c r="T22" i="41" s="1"/>
  <c r="U22" i="41" s="1"/>
  <c r="V22" i="41" s="1"/>
  <c r="O22" i="41"/>
  <c r="M22" i="41"/>
  <c r="S21" i="41"/>
  <c r="P21" i="41"/>
  <c r="T21" i="41" s="1"/>
  <c r="U21" i="41" s="1"/>
  <c r="V21" i="41" s="1"/>
  <c r="O21" i="41"/>
  <c r="M21" i="41"/>
  <c r="S20" i="41"/>
  <c r="P20" i="41"/>
  <c r="T20" i="41" s="1"/>
  <c r="U20" i="41" s="1"/>
  <c r="V20" i="41" s="1"/>
  <c r="O20" i="41"/>
  <c r="M20" i="41"/>
  <c r="S19" i="41"/>
  <c r="P19" i="41"/>
  <c r="T19" i="41" s="1"/>
  <c r="U19" i="41" s="1"/>
  <c r="V19" i="41" s="1"/>
  <c r="O19" i="41"/>
  <c r="M19" i="41"/>
  <c r="S18" i="41"/>
  <c r="P18" i="41"/>
  <c r="T18" i="41" s="1"/>
  <c r="U18" i="41" s="1"/>
  <c r="V18" i="41" s="1"/>
  <c r="O18" i="41"/>
  <c r="M18" i="41"/>
  <c r="S17" i="41"/>
  <c r="P17" i="41"/>
  <c r="T17" i="41" s="1"/>
  <c r="U17" i="41" s="1"/>
  <c r="V17" i="41" s="1"/>
  <c r="O17" i="41"/>
  <c r="M17" i="41"/>
  <c r="S16" i="41"/>
  <c r="P16" i="41"/>
  <c r="T16" i="41" s="1"/>
  <c r="U16" i="41" s="1"/>
  <c r="V16" i="41" s="1"/>
  <c r="O16" i="41"/>
  <c r="M16" i="41"/>
  <c r="S15" i="41"/>
  <c r="P15" i="41"/>
  <c r="T15" i="41" s="1"/>
  <c r="U15" i="41" s="1"/>
  <c r="V15" i="41" s="1"/>
  <c r="O15" i="41"/>
  <c r="M15" i="41"/>
  <c r="S14" i="41"/>
  <c r="P14" i="41"/>
  <c r="T14" i="41" s="1"/>
  <c r="U14" i="41" s="1"/>
  <c r="V14" i="41" s="1"/>
  <c r="O14" i="41"/>
  <c r="M14" i="41"/>
  <c r="S13" i="41"/>
  <c r="P13" i="41"/>
  <c r="T13" i="41" s="1"/>
  <c r="U13" i="41" s="1"/>
  <c r="V13" i="41" s="1"/>
  <c r="O13" i="41"/>
  <c r="M13" i="41"/>
  <c r="S12" i="41"/>
  <c r="P12" i="41"/>
  <c r="T12" i="41" s="1"/>
  <c r="U12" i="41" s="1"/>
  <c r="V12" i="41" s="1"/>
  <c r="O12" i="41"/>
  <c r="M12" i="41"/>
  <c r="Y11" i="41"/>
  <c r="T11" i="41"/>
  <c r="U11" i="41" s="1"/>
  <c r="V11" i="41" s="1"/>
  <c r="S11" i="41"/>
  <c r="Q11" i="41"/>
  <c r="P11" i="41"/>
  <c r="O11" i="41"/>
  <c r="M11" i="41"/>
  <c r="Y26" i="33"/>
  <c r="S26" i="33"/>
  <c r="P26" i="33"/>
  <c r="T26" i="33" s="1"/>
  <c r="U26" i="33" s="1"/>
  <c r="V26" i="33" s="1"/>
  <c r="O26" i="33"/>
  <c r="M26" i="33"/>
  <c r="Y25" i="33"/>
  <c r="S25" i="33"/>
  <c r="P25" i="33"/>
  <c r="T25" i="33" s="1"/>
  <c r="U25" i="33" s="1"/>
  <c r="V25" i="33" s="1"/>
  <c r="O25" i="33"/>
  <c r="M25" i="33"/>
  <c r="Y24" i="33"/>
  <c r="S24" i="33"/>
  <c r="P24" i="33"/>
  <c r="Q24" i="33" s="1"/>
  <c r="O24" i="33"/>
  <c r="M24" i="33"/>
  <c r="Y23" i="33"/>
  <c r="S23" i="33"/>
  <c r="P23" i="33"/>
  <c r="T23" i="33" s="1"/>
  <c r="U23" i="33" s="1"/>
  <c r="V23" i="33" s="1"/>
  <c r="O23" i="33"/>
  <c r="M23" i="33"/>
  <c r="Y22" i="33"/>
  <c r="S22" i="33"/>
  <c r="P22" i="33"/>
  <c r="T22" i="33" s="1"/>
  <c r="U22" i="33" s="1"/>
  <c r="V22" i="33" s="1"/>
  <c r="O22" i="33"/>
  <c r="M22" i="33"/>
  <c r="Y21" i="33"/>
  <c r="S21" i="33"/>
  <c r="P21" i="33"/>
  <c r="T21" i="33" s="1"/>
  <c r="U21" i="33" s="1"/>
  <c r="V21" i="33" s="1"/>
  <c r="O21" i="33"/>
  <c r="M21" i="33"/>
  <c r="Y20" i="33"/>
  <c r="S20" i="33"/>
  <c r="P20" i="33"/>
  <c r="T20" i="33" s="1"/>
  <c r="U20" i="33" s="1"/>
  <c r="V20" i="33" s="1"/>
  <c r="O20" i="33"/>
  <c r="M20" i="33"/>
  <c r="Y19" i="33"/>
  <c r="S19" i="33"/>
  <c r="P19" i="33"/>
  <c r="T19" i="33" s="1"/>
  <c r="U19" i="33" s="1"/>
  <c r="V19" i="33" s="1"/>
  <c r="O19" i="33"/>
  <c r="M19" i="33"/>
  <c r="Y18" i="33"/>
  <c r="S18" i="33"/>
  <c r="P18" i="33"/>
  <c r="T18" i="33" s="1"/>
  <c r="U18" i="33" s="1"/>
  <c r="V18" i="33" s="1"/>
  <c r="O18" i="33"/>
  <c r="M18" i="33"/>
  <c r="Y17" i="33"/>
  <c r="S17" i="33"/>
  <c r="P17" i="33"/>
  <c r="T17" i="33" s="1"/>
  <c r="U17" i="33" s="1"/>
  <c r="V17" i="33" s="1"/>
  <c r="O17" i="33"/>
  <c r="M17" i="33"/>
  <c r="Y16" i="33"/>
  <c r="S16" i="33"/>
  <c r="P16" i="33"/>
  <c r="T16" i="33" s="1"/>
  <c r="U16" i="33" s="1"/>
  <c r="V16" i="33" s="1"/>
  <c r="O16" i="33"/>
  <c r="M16" i="33"/>
  <c r="Y15" i="33"/>
  <c r="S15" i="33"/>
  <c r="P15" i="33"/>
  <c r="T15" i="33" s="1"/>
  <c r="U15" i="33" s="1"/>
  <c r="V15" i="33" s="1"/>
  <c r="O15" i="33"/>
  <c r="M15" i="33"/>
  <c r="Y14" i="33"/>
  <c r="S14" i="33"/>
  <c r="P14" i="33"/>
  <c r="Q14" i="33" s="1"/>
  <c r="O14" i="33"/>
  <c r="M14" i="33"/>
  <c r="Y13" i="33"/>
  <c r="S13" i="33"/>
  <c r="P13" i="33"/>
  <c r="T13" i="33" s="1"/>
  <c r="U13" i="33" s="1"/>
  <c r="V13" i="33" s="1"/>
  <c r="O13" i="33"/>
  <c r="M13" i="33"/>
  <c r="Y12" i="33"/>
  <c r="S12" i="33"/>
  <c r="P12" i="33"/>
  <c r="Q12" i="33" s="1"/>
  <c r="O12" i="33"/>
  <c r="M12" i="33"/>
  <c r="Y11" i="33"/>
  <c r="S11" i="33"/>
  <c r="P11" i="33"/>
  <c r="T11" i="33" s="1"/>
  <c r="U11" i="33" s="1"/>
  <c r="V11" i="33" s="1"/>
  <c r="O11" i="33"/>
  <c r="M11" i="33"/>
  <c r="Q12" i="42" l="1"/>
  <c r="Q14" i="42"/>
  <c r="Q16" i="42"/>
  <c r="Q18" i="42"/>
  <c r="Q20" i="42"/>
  <c r="Q22" i="42"/>
  <c r="Q24" i="42"/>
  <c r="Q26" i="42"/>
  <c r="T29" i="41"/>
  <c r="U29" i="41" s="1"/>
  <c r="V29" i="41" s="1"/>
  <c r="T30" i="41"/>
  <c r="U30" i="41" s="1"/>
  <c r="V30" i="41" s="1"/>
  <c r="Q11" i="42"/>
  <c r="T28" i="42"/>
  <c r="U28" i="42" s="1"/>
  <c r="V28" i="42" s="1"/>
  <c r="T29" i="42"/>
  <c r="U29" i="42" s="1"/>
  <c r="V29" i="42" s="1"/>
  <c r="T30" i="42"/>
  <c r="U30" i="42" s="1"/>
  <c r="V30" i="42" s="1"/>
  <c r="Q12" i="41"/>
  <c r="Q13" i="41"/>
  <c r="Q14" i="41"/>
  <c r="Q15" i="41"/>
  <c r="Q16" i="41"/>
  <c r="Q17" i="41"/>
  <c r="Q18" i="41"/>
  <c r="Q19" i="41"/>
  <c r="Q20" i="41"/>
  <c r="Q21" i="41"/>
  <c r="Q22" i="41"/>
  <c r="Q23" i="41"/>
  <c r="Q24" i="41"/>
  <c r="Q25" i="41"/>
  <c r="Q26" i="41"/>
  <c r="Q27" i="41"/>
  <c r="Q11" i="33"/>
  <c r="Q16" i="33"/>
  <c r="Q17" i="33"/>
  <c r="Q20" i="33"/>
  <c r="Q21" i="33"/>
  <c r="Q23" i="33"/>
  <c r="Q25" i="33"/>
  <c r="T12" i="33"/>
  <c r="U12" i="33" s="1"/>
  <c r="V12" i="33" s="1"/>
  <c r="Q13" i="33"/>
  <c r="T14" i="33"/>
  <c r="U14" i="33" s="1"/>
  <c r="V14" i="33" s="1"/>
  <c r="Q15" i="33"/>
  <c r="Q18" i="33"/>
  <c r="Q19" i="33"/>
  <c r="Q22" i="33"/>
  <c r="T24" i="33"/>
  <c r="U24" i="33" s="1"/>
  <c r="V24" i="33" s="1"/>
  <c r="Q26" i="33"/>
  <c r="Y32" i="25" l="1"/>
  <c r="S32" i="25"/>
  <c r="P32" i="25"/>
  <c r="Q32" i="25" s="1"/>
  <c r="O32" i="25"/>
  <c r="M32" i="25"/>
  <c r="Y31" i="25"/>
  <c r="S31" i="25"/>
  <c r="P31" i="25"/>
  <c r="Q31" i="25" s="1"/>
  <c r="O31" i="25"/>
  <c r="M31" i="25"/>
  <c r="Y30" i="25"/>
  <c r="S30" i="25"/>
  <c r="P30" i="25"/>
  <c r="Q30" i="25" s="1"/>
  <c r="O30" i="25"/>
  <c r="M30" i="25"/>
  <c r="Y29" i="25"/>
  <c r="S29" i="25"/>
  <c r="P29" i="25"/>
  <c r="Q29" i="25" s="1"/>
  <c r="O29" i="25"/>
  <c r="M29" i="25"/>
  <c r="Y28" i="25"/>
  <c r="S28" i="25"/>
  <c r="P28" i="25"/>
  <c r="T28" i="25" s="1"/>
  <c r="U28" i="25" s="1"/>
  <c r="V28" i="25" s="1"/>
  <c r="O28" i="25"/>
  <c r="M28" i="25"/>
  <c r="Y27" i="25"/>
  <c r="S27" i="25"/>
  <c r="P27" i="25"/>
  <c r="Q27" i="25" s="1"/>
  <c r="O27" i="25"/>
  <c r="M27" i="25"/>
  <c r="Y26" i="25"/>
  <c r="S26" i="25"/>
  <c r="P26" i="25"/>
  <c r="Q26" i="25" s="1"/>
  <c r="O26" i="25"/>
  <c r="M26" i="25"/>
  <c r="Y25" i="25"/>
  <c r="S25" i="25"/>
  <c r="P25" i="25"/>
  <c r="Q25" i="25" s="1"/>
  <c r="O25" i="25"/>
  <c r="M25" i="25"/>
  <c r="Y24" i="25"/>
  <c r="S24" i="25"/>
  <c r="P24" i="25"/>
  <c r="Q24" i="25" s="1"/>
  <c r="O24" i="25"/>
  <c r="M24" i="25"/>
  <c r="Y23" i="25"/>
  <c r="S23" i="25"/>
  <c r="P23" i="25"/>
  <c r="T23" i="25" s="1"/>
  <c r="U23" i="25" s="1"/>
  <c r="V23" i="25" s="1"/>
  <c r="O23" i="25"/>
  <c r="M23" i="25"/>
  <c r="Y22" i="25"/>
  <c r="S22" i="25"/>
  <c r="P22" i="25"/>
  <c r="Q22" i="25" s="1"/>
  <c r="O22" i="25"/>
  <c r="M22" i="25"/>
  <c r="Y21" i="25"/>
  <c r="S21" i="25"/>
  <c r="P21" i="25"/>
  <c r="Q21" i="25" s="1"/>
  <c r="O21" i="25"/>
  <c r="M21" i="25"/>
  <c r="Y20" i="25"/>
  <c r="S20" i="25"/>
  <c r="P20" i="25"/>
  <c r="T20" i="25" s="1"/>
  <c r="U20" i="25" s="1"/>
  <c r="V20" i="25" s="1"/>
  <c r="O20" i="25"/>
  <c r="M20" i="25"/>
  <c r="Y19" i="25"/>
  <c r="S19" i="25"/>
  <c r="P19" i="25"/>
  <c r="Q19" i="25" s="1"/>
  <c r="O19" i="25"/>
  <c r="M19" i="25"/>
  <c r="Y18" i="25"/>
  <c r="S18" i="25"/>
  <c r="P18" i="25"/>
  <c r="T18" i="25" s="1"/>
  <c r="U18" i="25" s="1"/>
  <c r="V18" i="25" s="1"/>
  <c r="O18" i="25"/>
  <c r="M18" i="25"/>
  <c r="Y17" i="25"/>
  <c r="S17" i="25"/>
  <c r="P17" i="25"/>
  <c r="T17" i="25" s="1"/>
  <c r="U17" i="25" s="1"/>
  <c r="V17" i="25" s="1"/>
  <c r="O17" i="25"/>
  <c r="M17" i="25"/>
  <c r="Y16" i="25"/>
  <c r="S16" i="25"/>
  <c r="P16" i="25"/>
  <c r="Q16" i="25" s="1"/>
  <c r="O16" i="25"/>
  <c r="M16" i="25"/>
  <c r="Y15" i="25"/>
  <c r="S15" i="25"/>
  <c r="P15" i="25"/>
  <c r="Q15" i="25" s="1"/>
  <c r="O15" i="25"/>
  <c r="M15" i="25"/>
  <c r="Y14" i="25"/>
  <c r="S14" i="25"/>
  <c r="P14" i="25"/>
  <c r="T14" i="25" s="1"/>
  <c r="U14" i="25" s="1"/>
  <c r="V14" i="25" s="1"/>
  <c r="O14" i="25"/>
  <c r="M14" i="25"/>
  <c r="Y13" i="25"/>
  <c r="S13" i="25"/>
  <c r="P13" i="25"/>
  <c r="Q13" i="25" s="1"/>
  <c r="O13" i="25"/>
  <c r="M13" i="25"/>
  <c r="Y12" i="25"/>
  <c r="S12" i="25"/>
  <c r="P12" i="25"/>
  <c r="Q12" i="25" s="1"/>
  <c r="O12" i="25"/>
  <c r="M12" i="25"/>
  <c r="Y11" i="25"/>
  <c r="S11" i="25"/>
  <c r="P11" i="25"/>
  <c r="Q11" i="25" s="1"/>
  <c r="O11" i="25"/>
  <c r="M11" i="25"/>
  <c r="T30" i="25" l="1"/>
  <c r="U30" i="25" s="1"/>
  <c r="V30" i="25" s="1"/>
  <c r="T15" i="25"/>
  <c r="U15" i="25" s="1"/>
  <c r="V15" i="25" s="1"/>
  <c r="T13" i="25"/>
  <c r="U13" i="25" s="1"/>
  <c r="V13" i="25" s="1"/>
  <c r="T29" i="25"/>
  <c r="U29" i="25" s="1"/>
  <c r="V29" i="25" s="1"/>
  <c r="T25" i="25"/>
  <c r="U25" i="25" s="1"/>
  <c r="V25" i="25" s="1"/>
  <c r="T11" i="25"/>
  <c r="U11" i="25" s="1"/>
  <c r="V11" i="25" s="1"/>
  <c r="T22" i="25"/>
  <c r="U22" i="25" s="1"/>
  <c r="V22" i="25" s="1"/>
  <c r="T27" i="25"/>
  <c r="U27" i="25" s="1"/>
  <c r="V27" i="25" s="1"/>
  <c r="T16" i="25"/>
  <c r="U16" i="25" s="1"/>
  <c r="V16" i="25" s="1"/>
  <c r="T21" i="25"/>
  <c r="U21" i="25" s="1"/>
  <c r="V21" i="25" s="1"/>
  <c r="T26" i="25"/>
  <c r="U26" i="25" s="1"/>
  <c r="V26" i="25" s="1"/>
  <c r="T31" i="25"/>
  <c r="U31" i="25" s="1"/>
  <c r="V31" i="25" s="1"/>
  <c r="T12" i="25"/>
  <c r="U12" i="25" s="1"/>
  <c r="V12" i="25" s="1"/>
  <c r="Q14" i="25"/>
  <c r="Q17" i="25"/>
  <c r="Q18" i="25"/>
  <c r="T19" i="25"/>
  <c r="U19" i="25" s="1"/>
  <c r="V19" i="25" s="1"/>
  <c r="Q20" i="25"/>
  <c r="Q23" i="25"/>
  <c r="T24" i="25"/>
  <c r="U24" i="25" s="1"/>
  <c r="V24" i="25" s="1"/>
  <c r="Q28" i="25"/>
  <c r="T32" i="25"/>
  <c r="U32" i="25" s="1"/>
  <c r="V32" i="25" s="1"/>
  <c r="Y30" i="20" l="1"/>
  <c r="S30" i="20"/>
  <c r="P30" i="20"/>
  <c r="Q30" i="20" s="1"/>
  <c r="O30" i="20"/>
  <c r="M30" i="20"/>
  <c r="T29" i="20"/>
  <c r="U29" i="20" s="1"/>
  <c r="V29" i="20" s="1"/>
  <c r="S29" i="20"/>
  <c r="P29" i="20"/>
  <c r="Q29" i="20" s="1"/>
  <c r="O29" i="20"/>
  <c r="M29" i="20"/>
  <c r="T28" i="20"/>
  <c r="U28" i="20" s="1"/>
  <c r="V28" i="20" s="1"/>
  <c r="S28" i="20"/>
  <c r="P28" i="20"/>
  <c r="Q28" i="20" s="1"/>
  <c r="O28" i="20"/>
  <c r="M28" i="20"/>
  <c r="Y27" i="20"/>
  <c r="S27" i="20"/>
  <c r="P27" i="20"/>
  <c r="T27" i="20" s="1"/>
  <c r="U27" i="20" s="1"/>
  <c r="V27" i="20" s="1"/>
  <c r="O27" i="20"/>
  <c r="M27" i="20"/>
  <c r="S26" i="20"/>
  <c r="P26" i="20"/>
  <c r="T26" i="20" s="1"/>
  <c r="U26" i="20" s="1"/>
  <c r="V26" i="20" s="1"/>
  <c r="O26" i="20"/>
  <c r="M26" i="20"/>
  <c r="S25" i="20"/>
  <c r="P25" i="20"/>
  <c r="T25" i="20" s="1"/>
  <c r="U25" i="20" s="1"/>
  <c r="V25" i="20" s="1"/>
  <c r="O25" i="20"/>
  <c r="M25" i="20"/>
  <c r="S24" i="20"/>
  <c r="P24" i="20"/>
  <c r="T24" i="20" s="1"/>
  <c r="U24" i="20" s="1"/>
  <c r="V24" i="20" s="1"/>
  <c r="O24" i="20"/>
  <c r="M24" i="20"/>
  <c r="S23" i="20"/>
  <c r="P23" i="20"/>
  <c r="T23" i="20" s="1"/>
  <c r="U23" i="20" s="1"/>
  <c r="V23" i="20" s="1"/>
  <c r="O23" i="20"/>
  <c r="M23" i="20"/>
  <c r="S22" i="20"/>
  <c r="P22" i="20"/>
  <c r="T22" i="20" s="1"/>
  <c r="U22" i="20" s="1"/>
  <c r="V22" i="20" s="1"/>
  <c r="O22" i="20"/>
  <c r="M22" i="20"/>
  <c r="S21" i="20"/>
  <c r="P21" i="20"/>
  <c r="T21" i="20" s="1"/>
  <c r="U21" i="20" s="1"/>
  <c r="V21" i="20" s="1"/>
  <c r="O21" i="20"/>
  <c r="M21" i="20"/>
  <c r="S20" i="20"/>
  <c r="P20" i="20"/>
  <c r="T20" i="20" s="1"/>
  <c r="U20" i="20" s="1"/>
  <c r="V20" i="20" s="1"/>
  <c r="O20" i="20"/>
  <c r="M20" i="20"/>
  <c r="S19" i="20"/>
  <c r="P19" i="20"/>
  <c r="T19" i="20" s="1"/>
  <c r="U19" i="20" s="1"/>
  <c r="V19" i="20" s="1"/>
  <c r="O19" i="20"/>
  <c r="M19" i="20"/>
  <c r="S18" i="20"/>
  <c r="P18" i="20"/>
  <c r="T18" i="20" s="1"/>
  <c r="U18" i="20" s="1"/>
  <c r="V18" i="20" s="1"/>
  <c r="O18" i="20"/>
  <c r="M18" i="20"/>
  <c r="S17" i="20"/>
  <c r="P17" i="20"/>
  <c r="T17" i="20" s="1"/>
  <c r="U17" i="20" s="1"/>
  <c r="V17" i="20" s="1"/>
  <c r="O17" i="20"/>
  <c r="M17" i="20"/>
  <c r="S16" i="20"/>
  <c r="P16" i="20"/>
  <c r="T16" i="20" s="1"/>
  <c r="U16" i="20" s="1"/>
  <c r="V16" i="20" s="1"/>
  <c r="O16" i="20"/>
  <c r="M16" i="20"/>
  <c r="S15" i="20"/>
  <c r="P15" i="20"/>
  <c r="T15" i="20" s="1"/>
  <c r="U15" i="20" s="1"/>
  <c r="V15" i="20" s="1"/>
  <c r="O15" i="20"/>
  <c r="M15" i="20"/>
  <c r="S14" i="20"/>
  <c r="P14" i="20"/>
  <c r="T14" i="20" s="1"/>
  <c r="U14" i="20" s="1"/>
  <c r="V14" i="20" s="1"/>
  <c r="O14" i="20"/>
  <c r="M14" i="20"/>
  <c r="S13" i="20"/>
  <c r="P13" i="20"/>
  <c r="T13" i="20" s="1"/>
  <c r="U13" i="20" s="1"/>
  <c r="V13" i="20" s="1"/>
  <c r="O13" i="20"/>
  <c r="M13" i="20"/>
  <c r="S12" i="20"/>
  <c r="P12" i="20"/>
  <c r="T12" i="20" s="1"/>
  <c r="U12" i="20" s="1"/>
  <c r="V12" i="20" s="1"/>
  <c r="O12" i="20"/>
  <c r="M12" i="20"/>
  <c r="Y11" i="20"/>
  <c r="T11" i="20"/>
  <c r="U11" i="20" s="1"/>
  <c r="V11" i="20" s="1"/>
  <c r="S11" i="20"/>
  <c r="P11" i="20"/>
  <c r="Q11" i="20" s="1"/>
  <c r="O11" i="20"/>
  <c r="M11" i="20"/>
  <c r="Y30" i="18"/>
  <c r="S30" i="18"/>
  <c r="P30" i="18"/>
  <c r="Q30" i="18" s="1"/>
  <c r="O30" i="18"/>
  <c r="M30" i="18"/>
  <c r="S29" i="18"/>
  <c r="P29" i="18"/>
  <c r="Q29" i="18" s="1"/>
  <c r="O29" i="18"/>
  <c r="M29" i="18"/>
  <c r="T28" i="18"/>
  <c r="U28" i="18" s="1"/>
  <c r="V28" i="18" s="1"/>
  <c r="S28" i="18"/>
  <c r="P28" i="18"/>
  <c r="Q28" i="18" s="1"/>
  <c r="O28" i="18"/>
  <c r="M28" i="18"/>
  <c r="Y27" i="18"/>
  <c r="S27" i="18"/>
  <c r="P27" i="18"/>
  <c r="Q27" i="18" s="1"/>
  <c r="O27" i="18"/>
  <c r="M27" i="18"/>
  <c r="S26" i="18"/>
  <c r="P26" i="18"/>
  <c r="Q26" i="18" s="1"/>
  <c r="O26" i="18"/>
  <c r="M26" i="18"/>
  <c r="T25" i="18"/>
  <c r="U25" i="18" s="1"/>
  <c r="V25" i="18" s="1"/>
  <c r="S25" i="18"/>
  <c r="P25" i="18"/>
  <c r="Q25" i="18" s="1"/>
  <c r="O25" i="18"/>
  <c r="M25" i="18"/>
  <c r="T24" i="18"/>
  <c r="U24" i="18" s="1"/>
  <c r="V24" i="18" s="1"/>
  <c r="S24" i="18"/>
  <c r="P24" i="18"/>
  <c r="Q24" i="18" s="1"/>
  <c r="O24" i="18"/>
  <c r="M24" i="18"/>
  <c r="S23" i="18"/>
  <c r="P23" i="18"/>
  <c r="Q23" i="18" s="1"/>
  <c r="O23" i="18"/>
  <c r="M23" i="18"/>
  <c r="S22" i="18"/>
  <c r="P22" i="18"/>
  <c r="Q22" i="18" s="1"/>
  <c r="O22" i="18"/>
  <c r="M22" i="18"/>
  <c r="T21" i="18"/>
  <c r="U21" i="18" s="1"/>
  <c r="V21" i="18" s="1"/>
  <c r="S21" i="18"/>
  <c r="P21" i="18"/>
  <c r="Q21" i="18" s="1"/>
  <c r="O21" i="18"/>
  <c r="M21" i="18"/>
  <c r="T20" i="18"/>
  <c r="U20" i="18" s="1"/>
  <c r="V20" i="18" s="1"/>
  <c r="S20" i="18"/>
  <c r="P20" i="18"/>
  <c r="Q20" i="18" s="1"/>
  <c r="O20" i="18"/>
  <c r="M20" i="18"/>
  <c r="S19" i="18"/>
  <c r="P19" i="18"/>
  <c r="Q19" i="18" s="1"/>
  <c r="O19" i="18"/>
  <c r="M19" i="18"/>
  <c r="S18" i="18"/>
  <c r="P18" i="18"/>
  <c r="Q18" i="18" s="1"/>
  <c r="O18" i="18"/>
  <c r="M18" i="18"/>
  <c r="T17" i="18"/>
  <c r="U17" i="18" s="1"/>
  <c r="V17" i="18" s="1"/>
  <c r="S17" i="18"/>
  <c r="P17" i="18"/>
  <c r="Q17" i="18" s="1"/>
  <c r="O17" i="18"/>
  <c r="M17" i="18"/>
  <c r="T16" i="18"/>
  <c r="U16" i="18" s="1"/>
  <c r="V16" i="18" s="1"/>
  <c r="S16" i="18"/>
  <c r="P16" i="18"/>
  <c r="Q16" i="18" s="1"/>
  <c r="O16" i="18"/>
  <c r="M16" i="18"/>
  <c r="S15" i="18"/>
  <c r="P15" i="18"/>
  <c r="Q15" i="18" s="1"/>
  <c r="O15" i="18"/>
  <c r="M15" i="18"/>
  <c r="S14" i="18"/>
  <c r="P14" i="18"/>
  <c r="Q14" i="18" s="1"/>
  <c r="O14" i="18"/>
  <c r="M14" i="18"/>
  <c r="T13" i="18"/>
  <c r="U13" i="18" s="1"/>
  <c r="V13" i="18" s="1"/>
  <c r="S13" i="18"/>
  <c r="P13" i="18"/>
  <c r="Q13" i="18" s="1"/>
  <c r="O13" i="18"/>
  <c r="M13" i="18"/>
  <c r="T12" i="18"/>
  <c r="U12" i="18" s="1"/>
  <c r="V12" i="18" s="1"/>
  <c r="S12" i="18"/>
  <c r="P12" i="18"/>
  <c r="Q12" i="18" s="1"/>
  <c r="O12" i="18"/>
  <c r="M12" i="18"/>
  <c r="Y11" i="18"/>
  <c r="S11" i="18"/>
  <c r="P11" i="18"/>
  <c r="Q11" i="18" s="1"/>
  <c r="O11" i="18"/>
  <c r="M11" i="18"/>
  <c r="T11" i="18" l="1"/>
  <c r="U11" i="18" s="1"/>
  <c r="V11" i="18" s="1"/>
  <c r="T14" i="18"/>
  <c r="U14" i="18" s="1"/>
  <c r="V14" i="18" s="1"/>
  <c r="T18" i="18"/>
  <c r="U18" i="18" s="1"/>
  <c r="V18" i="18" s="1"/>
  <c r="T22" i="18"/>
  <c r="U22" i="18" s="1"/>
  <c r="V22" i="18" s="1"/>
  <c r="T26" i="18"/>
  <c r="U26" i="18" s="1"/>
  <c r="V26" i="18" s="1"/>
  <c r="T29" i="18"/>
  <c r="U29" i="18" s="1"/>
  <c r="V29" i="18" s="1"/>
  <c r="T30" i="20"/>
  <c r="U30" i="20" s="1"/>
  <c r="V30" i="20" s="1"/>
  <c r="T15" i="18"/>
  <c r="U15" i="18" s="1"/>
  <c r="V15" i="18" s="1"/>
  <c r="T19" i="18"/>
  <c r="U19" i="18" s="1"/>
  <c r="V19" i="18" s="1"/>
  <c r="T23" i="18"/>
  <c r="U23" i="18" s="1"/>
  <c r="V23" i="18" s="1"/>
  <c r="T27" i="18"/>
  <c r="U27" i="18" s="1"/>
  <c r="V27" i="18" s="1"/>
  <c r="Q12" i="20"/>
  <c r="Q13" i="20"/>
  <c r="Q14" i="20"/>
  <c r="Q15" i="20"/>
  <c r="Q16" i="20"/>
  <c r="Q17" i="20"/>
  <c r="Q18" i="20"/>
  <c r="Q19" i="20"/>
  <c r="Q20" i="20"/>
  <c r="Q21" i="20"/>
  <c r="Q22" i="20"/>
  <c r="Q23" i="20"/>
  <c r="Q24" i="20"/>
  <c r="Q25" i="20"/>
  <c r="Q26" i="20"/>
  <c r="Q27" i="20"/>
  <c r="T30" i="18"/>
  <c r="U30" i="18" s="1"/>
  <c r="V30" i="18" s="1"/>
</calcChain>
</file>

<file path=xl/sharedStrings.xml><?xml version="1.0" encoding="utf-8"?>
<sst xmlns="http://schemas.openxmlformats.org/spreadsheetml/2006/main" count="2308" uniqueCount="251">
  <si>
    <t>PROCESO</t>
  </si>
  <si>
    <t>PELIGRO</t>
  </si>
  <si>
    <t>EVALUACION DEL RIESGO</t>
  </si>
  <si>
    <t>CLASIFICACIÓN</t>
  </si>
  <si>
    <t>DESCRIPCIÓN</t>
  </si>
  <si>
    <t>ACTIVIDADES REALIZADAS</t>
  </si>
  <si>
    <t>CONTROLES EXISTENTES</t>
  </si>
  <si>
    <t>MEDIDAS DE INTERVENCIÓN</t>
  </si>
  <si>
    <t>ELIMINACIÓN</t>
  </si>
  <si>
    <t>SUSTITUCIÓN</t>
  </si>
  <si>
    <t>VALORACIÓN DEL 
RIESGO</t>
  </si>
  <si>
    <t>NIVEL DE DEFICIENCIA</t>
  </si>
  <si>
    <t>NIVEL DE EXPOSICIÓN</t>
  </si>
  <si>
    <t>NIVEL DE CONSECUENCIA</t>
  </si>
  <si>
    <t>ZONA / LUGAR</t>
  </si>
  <si>
    <t xml:space="preserve">RUTINARIA </t>
  </si>
  <si>
    <t>RUTIRA</t>
  </si>
  <si>
    <t>Si</t>
  </si>
  <si>
    <t>EFECTOS POSIBLES</t>
  </si>
  <si>
    <t>CRITERIOS PARA LOS CONTROLES</t>
  </si>
  <si>
    <t>FUNCIONARIOS</t>
  </si>
  <si>
    <t>CONTRATISTAS</t>
  </si>
  <si>
    <t>TOTAL</t>
  </si>
  <si>
    <t>FUENTE</t>
  </si>
  <si>
    <t>MEDIO</t>
  </si>
  <si>
    <t>INDIVIDUO</t>
  </si>
  <si>
    <t>NIVEL DE EXPOSICIÓN
(NE)</t>
  </si>
  <si>
    <t xml:space="preserve">NIVEL DE PROBABILIDAD (NP= ND x NE) </t>
  </si>
  <si>
    <t>NIVEL DE CONSECUENCIA
(NC)</t>
  </si>
  <si>
    <t>NIVEL DEL RIESGO (NR= NP x NC)</t>
  </si>
  <si>
    <t>CONTROLES DE INGENIERÍA</t>
  </si>
  <si>
    <t xml:space="preserve">EQUIPOS Y ELEMENTOS DE PROTECCIÓN PERSONAL </t>
  </si>
  <si>
    <t>NIVEL DE DEFICIENCIA
(ND)</t>
  </si>
  <si>
    <t>MATRIZ DE IDENTIFICACIÓN DE PELIGROS, EVALUACIÓN DE RIESGOS Y DETERMINACIÓN DE CONTROLES</t>
  </si>
  <si>
    <t>SEDE / TERRITORIAL</t>
  </si>
  <si>
    <t>FECHA DE ACTUALIZACIÓN:</t>
  </si>
  <si>
    <t>CONTROLES ADMINISTRATIVOS</t>
  </si>
  <si>
    <t>Tomas  desprotegidas
Cables en buen estado</t>
  </si>
  <si>
    <t>Distancia suficiente con respecto a los servidores y contratistas</t>
  </si>
  <si>
    <t>Ninguno</t>
  </si>
  <si>
    <t>CONDICIONES DE SEGURIDAD - MECANICO</t>
  </si>
  <si>
    <t>Mal funcionamiento del ascensor</t>
  </si>
  <si>
    <t>Traumas múltiples</t>
  </si>
  <si>
    <t>Mantenimiento preventivo y Correctivo a los Ascensores</t>
  </si>
  <si>
    <t>Hacer solicitud semestral del Mantenimiento que se realizan a los ascensores.</t>
  </si>
  <si>
    <t>Desconcentración</t>
  </si>
  <si>
    <t>Teléfonos con Volumen Moderado.
Mantenimiento de impresoras.</t>
  </si>
  <si>
    <t>Uso de Reposa Pies</t>
  </si>
  <si>
    <t>CONDICIONES DE SEGURIDAD</t>
  </si>
  <si>
    <t>PSICOSOCIAL</t>
  </si>
  <si>
    <t>Aseo de las áreas en horas de baja circulación de personal</t>
  </si>
  <si>
    <t>ELECTRICO</t>
  </si>
  <si>
    <t>BIOLOGICO</t>
  </si>
  <si>
    <t>TAREAS</t>
  </si>
  <si>
    <t>EXISTENCIA REQUISITO LEGAL ESPECIFICO ASOCIADO ( SI o NO)</t>
  </si>
  <si>
    <t>Virus</t>
  </si>
  <si>
    <t>Bacterias</t>
  </si>
  <si>
    <t>Hongos</t>
  </si>
  <si>
    <t>Picaduras</t>
  </si>
  <si>
    <t>Mordeduras</t>
  </si>
  <si>
    <t>Fluidos o excrementos</t>
  </si>
  <si>
    <t>BIOMECANICO</t>
  </si>
  <si>
    <t>Esfuerzo</t>
  </si>
  <si>
    <t>Movimiento repetitivo</t>
  </si>
  <si>
    <t>Manipulación- manual de cargas</t>
  </si>
  <si>
    <t>FISICO</t>
  </si>
  <si>
    <t>Ruido (de impacto, intermitente, continuo)</t>
  </si>
  <si>
    <t>Iluminación (luz visible por exceso o deficiencia)</t>
  </si>
  <si>
    <t>Vibración (cuerpo entero, segmentaría)</t>
  </si>
  <si>
    <t>Temperaturas externas (calor y frío)</t>
  </si>
  <si>
    <t>Presión atmosférica (normal y ajustada)</t>
  </si>
  <si>
    <t>QUIMICO</t>
  </si>
  <si>
    <t>Polvos orgánicos- inorgánicos</t>
  </si>
  <si>
    <t>Fibras</t>
  </si>
  <si>
    <t>Líquidos (nieblas y rocíos)</t>
  </si>
  <si>
    <t>Gases y vapores (producido por cereales- harinas- químicos de la industria)</t>
  </si>
  <si>
    <t>Humos metálicos- no metálicos</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</si>
  <si>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</si>
  <si>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</si>
  <si>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 trabajo (Relaciones, cohesión, calidad de interacciones, trabajo en equipos)</t>
  </si>
  <si>
    <t>Mecánico (elementos o partes de máquinas, herramientas, equipos, piezas a trabajar, materiales proyectados sólidos o fluidos)</t>
  </si>
  <si>
    <t>Locativo (sistemas y medios de almacenamiento)</t>
  </si>
  <si>
    <t>Locativo (superficies de trabajo - irregulares, deslizantes, diferencia de nivel)</t>
  </si>
  <si>
    <t>Locativo (condiciones de orden y aseo)</t>
  </si>
  <si>
    <t>Locativo (caída de objetos)</t>
  </si>
  <si>
    <t>Trabajo en alturas</t>
  </si>
  <si>
    <t>Trabajo en espacios confinados</t>
  </si>
  <si>
    <t>Trabajo con productos químicos</t>
  </si>
  <si>
    <t>NATURALES</t>
  </si>
  <si>
    <t>Sismo</t>
  </si>
  <si>
    <t>Terremoto</t>
  </si>
  <si>
    <t>Inundación</t>
  </si>
  <si>
    <t>Derrumbe</t>
  </si>
  <si>
    <t>Precipitaciones (Lluvias, granizadas, heladas)</t>
  </si>
  <si>
    <t xml:space="preserve">Contacto Directo (cables, clavijas, barras de distribución, bases de enchufe, etc.) </t>
  </si>
  <si>
    <t>Contacto indirecto (Tiene lugar al tocar ciertas partes que habitualmente no están diseñadas para el paso de la corriente eléctrica, pero que pueden quedar en tensión por algún defecto (partes metálicas o masas de equipos o accesorios).</t>
  </si>
  <si>
    <t>Parásitos</t>
  </si>
  <si>
    <t>Postura (prolongada mantenida, forzada, anti gravitacional)</t>
  </si>
  <si>
    <t>Radiaciones atmosféricas(láser, ultravioleta, infrarroja, radiofrecuencia)</t>
  </si>
  <si>
    <t>Material particùlado</t>
  </si>
  <si>
    <t>Condiciones de la tarea (Carga mental, contenido de la tarea, demandas emocionales, sistemas de control, definición de roles, monotonía, etc.)</t>
  </si>
  <si>
    <t>Tecnológico (Explosión, fuga, derrame, incendios</t>
  </si>
  <si>
    <t>Públicos (robos, atracos, asaltos, atentados, de orden públicos, etc.)</t>
  </si>
  <si>
    <t xml:space="preserve"> Digitar, contestar llamadas, atención al cliente, recepción de ordenes, supervisión y coordinación  de compras, facturacion , procesos contables , procesos administrativos, movilizacion en diferentes zonas de la ciudad, viajes aeronauticos y via terrestre, reuniones </t>
  </si>
  <si>
    <t>SI</t>
  </si>
  <si>
    <t>NO</t>
  </si>
  <si>
    <t>Otro no especificado</t>
  </si>
  <si>
    <t>N.A</t>
  </si>
  <si>
    <t>Oficina principal- areas comunes- territoriales</t>
  </si>
  <si>
    <t>Seguridad vial (Accidentes de tránsito- Aéreo )</t>
  </si>
  <si>
    <t>Fracturas 
Amputaciones
 Perdida de movilidad 
Quemaduras 
Muerte</t>
  </si>
  <si>
    <t xml:space="preserve">Quemaduras 
shock 
Fibrilación ventricular
</t>
  </si>
  <si>
    <t>No Aplica</t>
  </si>
  <si>
    <t>Revisión del boletín emitido por el ministerio de salud y protección con relación a la salud publica</t>
  </si>
  <si>
    <t>Revisión de condiciones de área previamente
Boletín de salud pública  emitido con el ministerio de  la protección social</t>
  </si>
  <si>
    <t>Sistema de inmunización</t>
  </si>
  <si>
    <t>sve osteomuscular</t>
  </si>
  <si>
    <t>Capacitación de estrés y pausas activas, higiene y postura, manual de cargas. Programa de vigilancia epidemiológica</t>
  </si>
  <si>
    <t>Medios de transporte</t>
  </si>
  <si>
    <t>Estilos de trabajo, modelos de mando, estilos de cambios</t>
  </si>
  <si>
    <t>OBSERVACIONES</t>
  </si>
  <si>
    <t>Señalización sobre piso mojado- Jornadas de orden y aseo</t>
  </si>
  <si>
    <t>Estructura de la empresa</t>
  </si>
  <si>
    <t>Herramientas de oficina</t>
  </si>
  <si>
    <t>Medio de transporte</t>
  </si>
  <si>
    <t>Reporte de acto y condiciones insegura</t>
  </si>
  <si>
    <t>Dolor abdominal
Alergias 
Anemia
 Dermatitis 
Fatiga 
Trastorno de sueños
 Nerviosísimo
 Diarrea,
Perdida de peso
 Sistema inmunológico crónicamente deficiente
 Dolor muscular infecciones
 Enfermedades infectocontagiosas
 Alergias
 Toxicidad.</t>
  </si>
  <si>
    <t>Revisión de (procesos, estructura física, materia prima, residuos, maquinaria,  herramientas entre otros) en las áreas de mayor exposición, de acuerdo a la actividad desarrollada.</t>
  </si>
  <si>
    <t>Se inicia controles administrativos cuando los controles de ingeniería no funcionan ya que no es un riesgo de gran exposición</t>
  </si>
  <si>
    <t>Uso de protector respiratorio desechable
 Botas de seguridad 
Camisa manga larga
 pantalón</t>
  </si>
  <si>
    <t>Tendinitis
Peri tendinitis
Teno sinovitis
 Mialgias
Afectación nervios  
Desviaciones de columna
Síndrome del túnel del carpo
 Síndrome del canal de guion
 Epicondilitis
 Epitrocleitis
síndrome del pronador redondo
 Síndrome del túnel radial
 Lesiones musculo esqueléticas tanto de extremidades superiores, como de la espalda (zona lumbar).
• Tendinitis de hombro
• Tendinitis de muñeca (movimiento de muñeca – rotación).
• Síndrome de Reyunad (del dedo blanco), prehensión de herramientas con vibración. Uso de herramientas manuales que dificultan la circulación sanguínea</t>
  </si>
  <si>
    <t>Sustituir las sillas por sillas ergonómicas.</t>
  </si>
  <si>
    <t>Ajuste antropométrico del puesto de trabajo.</t>
  </si>
  <si>
    <t>sve osteomuscular- pausas a activas</t>
  </si>
  <si>
    <t xml:space="preserve">Realización de pausas activas 
Capacitación de Riesgo Biomecánico(manejo de posturas)
Capacitación de autocuidado
Inspección  de los puestos de trabajo
Programa de SVE
</t>
  </si>
  <si>
    <t>Tendinitis
Peri tendinitis
Teno sinovitis
 Mialgias
Afectación nervios  
Desviaciones de columna
Síndrome del túnel del carpo
 Síndrome del canal de guion
 Epicondilitis
 Epitrocleitis
síndrome del pronador redondo
 Síndrome del túnel radial
 Lesiones musculo esqueléticas tanto de extremidades superiores, como de la espalda (zona lumbar).
• Tendinitis de hombro
• Tendinitis de muñeca (movimiento de muñeca – rotación).
• Síndrome de Reyunad (del dedo blanco), aprehensión de herramientas con vibración. Uso de herramientas manuales que dificultan la circulación sanguínea</t>
  </si>
  <si>
    <t>Estudio de puestos de trabajo uso adecuado de mouse- Teclado</t>
  </si>
  <si>
    <t xml:space="preserve">Tinnitus
Otitis
Desplazamiento temporal del umbral (DTU)
Desplazamiento permanente del umbral (DPU).
Perdida de audición producida por exposición al ruido industrial 
Vértigo
Alteración del equilibrio
Daños a las estructuras nobles del oído interno
Fatiga de las células ciliadas del Órgano de Corti.
</t>
  </si>
  <si>
    <t>Vehículos aéreos- Terrestre</t>
  </si>
  <si>
    <t>Capacitación de transporte aéreo de especificación del vehículo o aeronave
Plan de emergencias=Despresurización, incendios, planes de emergencia
Primer respondiente</t>
  </si>
  <si>
    <t>Cefaleas
Estrés
Ausentismo 
Fatigas musculares
Alteración emocional 
Depresión 
Acné 
Insomnio 
Enfermedades cardiacas</t>
  </si>
  <si>
    <t>Interacción con personal interno de la empresa , estilos de mando, procesos en manejo de cambios, reuniones, manejo de personal</t>
  </si>
  <si>
    <t>Capacitación de liderazgo, estilos de mandos, pausas activas</t>
  </si>
  <si>
    <t xml:space="preserve">Capacitaciones, entrega de volantes ilustrativos, adecuada organización del trabajo, manejo de estrés </t>
  </si>
  <si>
    <t>Interacción con altos mandos, organización del trabajo</t>
  </si>
  <si>
    <t xml:space="preserve">Asegurar la evaluación del programa de vigilancia epidemiologia para que sea pertinente con los factores psicosociales existentes 
Reducción de niveles de exposición a los riesgos que afectan la salud de la población trabajadora por medio de capacitaciones en cuanto a autocuidado 
capacitaciones especificas de la actividad que realicen los trabajadores
Realizar pausas activas
Realizar bacterias de riesgo psicosocial </t>
  </si>
  <si>
    <t>Caídas
 Golpe
 Fracturas 
Esguinces 
Tronchaduras 
Lesiones osteomusculares</t>
  </si>
  <si>
    <t>Capacitación sobre riesgo locativo</t>
  </si>
  <si>
    <t>Reparación de la infraestructura</t>
  </si>
  <si>
    <t>Capacitación de riesgo locativo
Reporte de condiciones inseguras</t>
  </si>
  <si>
    <t>Precauciones en las áreas de trabajo</t>
  </si>
  <si>
    <t>Ejecución del  programa de orden y aeo</t>
  </si>
  <si>
    <t>Capacitación de orden y aseo</t>
  </si>
  <si>
    <t>Capacitación de medios de transporte</t>
  </si>
  <si>
    <t>Capacitación de seguridad vial</t>
  </si>
  <si>
    <t>Señalización del parqueadero
capacitación de seguridad vial
Reporte de condiciones y o actos inseguros
Inspecciones a los vehículos
Verificación de los documentos del conductor y el vehículo</t>
  </si>
  <si>
    <t xml:space="preserve">Heridas por armas de fuego o corto punzante 
Muerte
Temor
Miedo
Desgarros
Estrés
</t>
  </si>
  <si>
    <t>Capacitación de riesgo publico
capacitación de cuidado personal</t>
  </si>
  <si>
    <t>Capacitación de riesgo publico
Capacitación de autocuidado</t>
  </si>
  <si>
    <t xml:space="preserve">capacitación de autocuidado
Capacitación de riesgo publico
</t>
  </si>
  <si>
    <t>Fuente energía alternativa</t>
  </si>
  <si>
    <t>Verificar ante el edificio el mantenimiento de riesgo locativo(ascensor)</t>
  </si>
  <si>
    <t>Caída 
Golpes 
Fracturas 
Esguinces 
Tronchaduras 
Lesiones osteomuscualres
Muerte</t>
  </si>
  <si>
    <t>Divulgación de plan de emergencias</t>
  </si>
  <si>
    <t>Instalación de equipos de emergencias</t>
  </si>
  <si>
    <t>Capacitación de plan de emergencias</t>
  </si>
  <si>
    <t xml:space="preserve">Inspecciones de seguridad 
Conformación de brigadistas
Divulgación de plan de emergencias y protocolos de emergencias
Plan de ayuda mutua
</t>
  </si>
  <si>
    <t xml:space="preserve">Capacitación de riesgo locativo
Capacitación de reporte de actos y condiciones inseguras
Inspecciones en las áreas de trabajo
</t>
  </si>
  <si>
    <t>BAJO</t>
  </si>
  <si>
    <t>ALTO</t>
  </si>
  <si>
    <t>MUY ALTO</t>
  </si>
  <si>
    <t>CONTINUA</t>
  </si>
  <si>
    <t>FRECUENTE</t>
  </si>
  <si>
    <t xml:space="preserve">OCASIONAL </t>
  </si>
  <si>
    <t>ESPÓRADICA</t>
  </si>
  <si>
    <t>Brindar asistencia administrativa al área en las actividades secretariales referentes al manejo de información recibida y generada, servicio al cliente, así como en la organización de la documentación con el fin de facilitar y agilizar el desarrollo y ejecución de las labores propias de la dependencia</t>
  </si>
  <si>
    <t xml:space="preserve">Problemas renales
Tiña
Onicomicosis
Hialohifomicosis
Peniciliosis
Hialohifomicosis
Tricosporonosis
Cigomicosis
</t>
  </si>
  <si>
    <t xml:space="preserve">Propio de la naturaleza, Revisión del boletín emitido por el ministerio de salud y protección </t>
  </si>
  <si>
    <t>No exceder la carga de limite permisible según la normatividad en hombres 50 kg, mujeres 25 kg</t>
  </si>
  <si>
    <t>Pausas activas de los ojos</t>
  </si>
  <si>
    <t>Ajuste y cambio de  los puestos de trabajo</t>
  </si>
  <si>
    <t>Utilice equipo de protección personal (EPP) cuando no pueda evitar la exposición a sustancias químicas. Este puede incluir guantes resistentes a sustancias químicas, delantales, overoles y botas de acuerdo a las fichas MSDS</t>
  </si>
  <si>
    <t>uso de protector respiratorio desechable con filtro, guantes de acuerdo al producto de utilizar</t>
  </si>
  <si>
    <t>Programa de plan de emergencias y sus protocolos</t>
  </si>
  <si>
    <t xml:space="preserve">Mantenimiento del edificio evaluando la estructura </t>
  </si>
  <si>
    <t>Mantenimiento preventivo de la estructura</t>
  </si>
  <si>
    <t>Oficina principal- áreas comunes- territoriales</t>
  </si>
  <si>
    <t>Tendinitis
Peri tendinitis
Teno sinovitis
 Mialgias
Afectación nervios  
Desviaciones de columna
Síndrome del túnel del carpo
 Síndrome del canal de guion
 Epicondilitis
 Epitrocleitis
síndrome del pronador redondo
 Síndrome del túnel radial
 Lesiones musculo esqueléticas tanto de extremidades superiores, como de la espalda (zona lumbar).
• Tendinitis de hombro
• Tendinitis de muñeca (movimiento de muñeca – rotación).
• Síndrome de Reyunad (del dedo blanco), pretensión de herramientas con vibración. Uso de herramientas manuales que dificultan la circulación sanguínea</t>
  </si>
  <si>
    <t>No exceder la carga de limite permisible según la normatividad en hombres 50 kg, mujeres 25 kg, Capacitación de  higiene postural, pausas activas, programa de vigilancia epidemiológica</t>
  </si>
  <si>
    <t>Ayuda mecánica</t>
  </si>
  <si>
    <t>Utilizar ayuda mecánica y/o humana</t>
  </si>
  <si>
    <t>Fatiga visual:
Molestias oculares
Pesadez de ojos
Picores
Necesidad de frotarse los ojos, somnolencia.
Borrosidad
Disminución  de la capacidad visual.
· Fatiga Mental:
Síntomas extra oculares
cefaleas
Vértigos
Ansiedad.
Deslumbramientos:
Pérdida momentánea de la visión.</t>
  </si>
  <si>
    <t>exceso de iluminación natural o artificial</t>
  </si>
  <si>
    <t>Mediciones higiénica, luxómetro</t>
  </si>
  <si>
    <t>Mediciones higiénica, análisis del  puesto de trabajo</t>
  </si>
  <si>
    <t>Dermatitis
Cáncer de piel
Resequedad de piel
Irritación
Corrosión
Cambios de pigmentación
Cloran
Afectación en órganos: Hígado, Riñón. vejiga
Cáncer</t>
  </si>
  <si>
    <t>Elimine las sustancias químicas innesarias del proceso de trabajo</t>
  </si>
  <si>
    <t>Sustituir las sustancias químicas por otras menos dañinas</t>
  </si>
  <si>
    <t>Revisión y adecuación de procesos</t>
  </si>
  <si>
    <t>Ejecución del  programa de orden y aseo</t>
  </si>
  <si>
    <t>Muerte
Caídas
 Golpe
 Fracturas
Caída de la estructura
Atrapamiento de partes del cuerpo 
Esguinces 
Tronchaduras 
Lesiones osteomusculares</t>
  </si>
  <si>
    <t xml:space="preserve">Divulgación, capacitación del plan y protocolos de emergencias
Simulacros
Conformación de brigadistas
Insumos como extintores, botiquines, camilla
</t>
  </si>
  <si>
    <t>Muerte
Caídas
 Golpe
 Fracturas
Ahogamiento
Caída de la estructura
Atrapamiento de partes del cuerpo 
Ahogamiento
Esguinces 
Tronchaduras 
Lesiones osteomusculares</t>
  </si>
  <si>
    <t>Adecuación de las estructuras de bodega, almacenamiento, archivo entre otros</t>
  </si>
  <si>
    <t>Explosión
Intoxicación
Asfixia
Muerte</t>
  </si>
  <si>
    <t>Brindar asistencia administrativa a la gestión del área en las actividades secretariales referentes al manejo de información recibida y generada, así como en la organización de la documentación con el fin de facilitar y agilizar el desarrollo y ejecución de las labores propias de la misma</t>
  </si>
  <si>
    <t>traslado en calles, carreteras a nivel colombia</t>
  </si>
  <si>
    <t>Traslado de personas, equipaje, mercancias,mantener  buena comunicacion , contestar llamadas, atención a diferentes personas, recepción de ordenes, supervisión y coordinación  del vehiculo, movilización en diferentes zonas de la ciudad vía terrestre.</t>
  </si>
  <si>
    <t>Muerte
Caídas
 Golpe
 Fracturas
Ahogamiento
Caída de la estructura
Atrapamiento de partes del cuerpo 
Ahogamiento
Esguinces 
Tronchaduras 
Lesiones osteomusculares</t>
  </si>
  <si>
    <t xml:space="preserve">Apoyar a la dependencia en la ejecución de las actividades administrativas inherentes al cargo según las instrucciones impartidas por el jefe inmediato en cumplimiento de la normatividad vigente. </t>
  </si>
  <si>
    <t xml:space="preserve"> 1.Apoyar la organización y custodia de los documentos y archivos del área de acuerdo con las normas establecidas sobre la materia en forma sistematizada.
 2. Efectuar el control diario de los compromisos que deba cumplir el jefe inmediato y recordarle sobre ellos de acuerdo con sus instrucciones, a fin de garantizar una asistencia administrativa oportuna.
 3. Colaborar en la actualización de la información referida a la correspondencia recibida y despachada mediante el uso adecuado del Sistema de Gestión Documental y Correspondencia. 
4. Atender y orientar personal y telefónicamente al público, suministrando la información solicitada correctamente o indicando la dependencia que pueda resolver el asunto de su solicitud.
 5. Colaborar en la elaboración de las comunicaciones y entrega de la correspondencia interna y externa de rutina y la que solicite el jefe inmediato de acuerdo con las necesidades del área.
 6. Realizar oportunamente el envío de las comunicaciones y documentos del área y efectuar las comunicaciones telefónicas encomendadas por el jefe inmediato. 
7. Administrar la programación de los espacios de la dependencia conforme a la necesidad del servicio y siguiendo los protocolos de seguridad. 
8. Cumplir con los indicadores de gestión, estándares de desempeño, mecanismos de evaluación y control de los procesos que desarrolle en el cumplimiento de las funciones propias del cargo. 
9. Desempeñar las demás funciones que le sean asignadas por la autoridad competente, de acuerdo con el área de desempeño, el nivel jerárquico y la naturaleza del empleo. 
 </t>
  </si>
  <si>
    <t xml:space="preserve">Dirigir los asuntos concernientes a la formulación, ejecución y desarrollo de los planes y programas de las Direcciones Territoriales a fin de garantizar la unidad de criterio y la aplicación de las políticas y pautas técnicas, administrativas, financieras y jurídicas, estándares metodológicos y procedimientos establecidos en la Entidad. </t>
  </si>
  <si>
    <t xml:space="preserve">Desarrollar actividades relacionadas con la administración y gestión de los servicios y plataforma tecnológicos de bases de datos de la Entidad. </t>
  </si>
  <si>
    <t>Apoyar, contribuir y colaborar en el desarrollo de las diferentes realizadas en el Almacén, así como en la gestión y administración de los bienes y recursos de la Entidad</t>
  </si>
  <si>
    <t xml:space="preserve">1. Recibir y radicar todos documentos que lleguen a la dependencia y darle trámite oportuno a los mismos. 
2. Llevar las bases de datos que requiera la dependencia para la trazabilidad en el ingreso y retiro de los bienes que reposan en el Almacén.
 3. Realizar los trámites que se requieran en el área para dar cumplimiento a los planes, programas, proyectos y funciones asignadas.
 4. Operar los sistemas de información, clasificación, actualización, manejo y conservación de los bienes administrados por la dependencia de acuerdo con los procedimientos establecidos. 
5. Apoyar la ejecución del proceso de Almacén y sus correspondientes subprocesos, atendiendo las normas y los procedimientos establecidos.
 6. Apoyar la construcción de sistemas y herramientas que permitan el control y la ejecución del proceso de Almacén mediante el diseño y aplicación de indicadores de gestión a fin de introducir permanentemente mejoras al mismo. 
7. Apoyar la elaboración y programación anual de suministros a dependencias tanto del Nivel Nacional como del Nivel Territorial.
 8. Aplicar sistemas de seguimiento y control de los consumos de bienes y suministros de cada una de las dependencias y establecer parámetros e indicadores que permitan un uso racional de los mismos. 
9. Adelantar y controlar la sistematización de la información que produce el Almacén; realizar cruces de la misma para verificar su confiabilidad y proponer modificaciones cuando sea necesario. 10. Apoyar el desarrollo y sostenimiento del Sistema Integrado de Gestión Institucional y la observancia de sus recomendaciones en el ámbito de su competencia. 
11. Desempeñar las demás funciones que le sean asignadas por la autoridad competente, de acuerdo con el área de desempeño, el nivel jerárquico y la naturaleza del empleo. </t>
  </si>
  <si>
    <t>OCCIDENTE</t>
  </si>
  <si>
    <t xml:space="preserve">Pausas activas 
Riesgo Biomecánico(manejo de posturas)
Autocuidado
Inspección  de los puestos de trabajo
Programa de SVE
</t>
  </si>
  <si>
    <t xml:space="preserve">Pausas activas 
Riesgo Biomecánico (manejo de posturas)
Autocuidado
Inspección  de los puestos de trabajo
Programa de SVE
</t>
  </si>
  <si>
    <t xml:space="preserve">Pausas activas 
Mediciones higiénicas
Autocuidado
Inspección  de los puestos de trabajo
Programa de SVE
</t>
  </si>
  <si>
    <t xml:space="preserve">EPVE psicosocial Autocuidado 
capacitaciones especificas 
Pausas activas
</t>
  </si>
  <si>
    <t>Capacitación de orden y aseo
Reporte de actos y condiciones inseguras</t>
  </si>
  <si>
    <t>Mantenimiento de riesgo locativo (ascensor)</t>
  </si>
  <si>
    <t xml:space="preserve">Divulgación plan de emergencias
Simulacros
Conformación de brigadistas
Insumos como extintores, botiquines, camilla
</t>
  </si>
  <si>
    <t xml:space="preserve">Sensibilización riesgo locativo
Reporte de actos y condiciones inseguras
Inspecciones en las áreas de trabajo
</t>
  </si>
  <si>
    <t xml:space="preserve">Riesgo biológico
Inclusión de los SVE
Autocuidado
</t>
  </si>
  <si>
    <t xml:space="preserve">Plan de emergencias
</t>
  </si>
  <si>
    <t>Pausas activas</t>
  </si>
  <si>
    <t xml:space="preserve">Capacitación de orden y aseo Reporte de actos y condiciones inseguras
</t>
  </si>
  <si>
    <t>seguridad vial
Reporte de condiciones y o actos inseguros
Inspecciones a los vehículos
Verificación de los documentos del conductor y el vehículo</t>
  </si>
  <si>
    <t xml:space="preserve">Inspecciones de seguridad 
Conformación de brigadistas
Divulgación de plan de emergencias
</t>
  </si>
  <si>
    <t xml:space="preserve">Capacitación de riesgo locativo Reporte de actos y condiciones inseguras
Inspecciones en las áreas de trabajo
</t>
  </si>
  <si>
    <t xml:space="preserve">Riesgo biológico
Inclusión de los SVE
Jornadas de vacunación
Autocuidado
</t>
  </si>
  <si>
    <t xml:space="preserve">Pausas activas Riesgo Biomecánico (manejo de posturas)
Autocuidado
Inspección  de los puestos de trabajo
Programa de SVE
</t>
  </si>
  <si>
    <t>Plan de emergencias
Primer respondiente</t>
  </si>
  <si>
    <t>riesgo químico
Rotular los productos químicos
Programa de riesgo químico
Almacenamiento de productos químicos</t>
  </si>
  <si>
    <t xml:space="preserve">Autocuidado
Capacitación de riesgo publico
</t>
  </si>
  <si>
    <t xml:space="preserve">Capacitación de riesgo locativo
Reporte de actos y condiciones inseguras
Inspecciones en las áreas de trabajo
</t>
  </si>
  <si>
    <t xml:space="preserve">Realización de pausas activas 
Capacitación de Riesgo Biomecánico (manejo de posturas)
Capacitación de autocuidado
Inspección  de los puestos de trabajo
Programa de SVE
</t>
  </si>
  <si>
    <t>Mantenimiento 
Actos y condiciones inseguras</t>
  </si>
  <si>
    <t>SEDE PRINCIPAL</t>
  </si>
  <si>
    <t xml:space="preserve">Capacitación de riesgo biológico
Inclusión de los SVE
Matriz de EPI
Jornadas de vacunación
Capacitación de primeros auxilios
Autocuidado
</t>
  </si>
  <si>
    <t>Capacitación de riesgo químico
Rotular los productos químicos
Solicitar las MSD
Matriz de compatibilidad
Programa de riesgo químico
Almacenamiento de productos químicos</t>
  </si>
  <si>
    <t xml:space="preserve">Capacitación de orden y aseo
Capacitación de reporte de actos y condiciones inseguras
Plan de capacitaciones (áreas locativas)
</t>
  </si>
  <si>
    <t>Programa de mantenimiento 
Capacitación  de actos y condiciones inseguras</t>
  </si>
  <si>
    <t xml:space="preserve">1. Cumplir  políticas, planes y programas que deban desarrollar la Dirección Territorial en concordancia con los lineamientos trazados por la Entidad.
 2. Dirigir y coordinar la actividad técnica, administrativa y financiera que deban ejecutar las Direcciones Territoriales y proporcionar una adecuada orientación para el cumplimiento de sus funciones y la ejecución de proyectos. 
3. Coordinar  los programas,  informes y demás documentos de su competencia que deban remitirse al Superintendente, a las Direcciones Territoriales u otras áreas de la Entidad. 
4. Supervisar la puesta en funcionamiento del sistema de vigilancia y control que permita apoyar las tareas de los comités de desarrollo y control social de los servicios públicos domiciliarios.
5. Coordinar con los departamentos y municipios la capacitación de los vocales de control, dotándolos de instrumentos básicos que les permitan organizar mejor su trabajo de fiscalización y contar con la información necesaria para representar a los comités de desarrollo y control social. 
6. Diseñar y coordinar el diseño y la ejecución de los programas de capacitación que adelantará la Entidad para el fomento de la participación ciudadana en la gestión y fiscalización de los servicios públicos domiciliarios.
 7. Proporcionar el apoyo técnico necesario para la promoción de la participación de la comunidad en las tareas de vigilancia. 
8. Analizar y evaluar el avance de la gestión de las Direcciones Territoriales con el propósito de elaborar informes estadísticos, ubicar puntos críticos y establecer esquemas de control para el adecuado cumplimiento de la misión y objetivo de las mismas. 
</t>
  </si>
  <si>
    <t xml:space="preserve"> Digitar, contestar llamadas, atención al cliente, recepción de ordenes, supervisión y coordinación  de compras, facturación , procesos contables , procesos administrativos, reuniones </t>
  </si>
  <si>
    <t xml:space="preserve"> Digitar, contestar llamadas, atención al cliente, recepción de ordenes, supervisión y coordinación  de compras, facturación , procesos contables , procesos administrativos, movilización en diferentes zonas de la ciudad, viajes aeronáuticos y vía terrestre, reuniones </t>
  </si>
  <si>
    <t>Elimine las sustancias químicas innecesarias del proceso de trabajo</t>
  </si>
  <si>
    <t xml:space="preserve">1. Realizar actividades de asistencia técnica de acuerdo con las instrucciones recibidas del jefe inmediato. 
2. Preparar la información y material requerido para el desarrollo de las actividades de acuerdo con las instrucciones recibidas. 
3. Brindar apoyo técnico para la correcta atención y control de los asuntos que se deban resolver en la dependencia.
4. Apoyar las actividades de seguimiento al cumplimiento de los procedimientos establecidos.
 5. Organizar el archivo del área acorde con la normatividad vigente en el manejo de documentos con el fin de garantizar su buen manejo y custodia.
 6. Preparar y presentar reportes sobre las actividades desarrolladas para conocimiento del jefe de la territorial  de acuerdo con las instrucciones recibidas y con la oportunidad y periodicidad requerida. 
8. Aplicar los indicadores de gestión, estándares de desempeño, mecanismos de evaluación y control a los procesos que desarrolle en el cumplimiento de las funciones propias del cargo.
9.Ejecución de la parte pre contra actual y contraactual de la territorial.
10. Desempeñar las demás funciones que le sean asignadas por la autoridad competente, de acuerdo con el área de desempeño, el nivel jerárquico y la naturaleza del empleo. </t>
  </si>
  <si>
    <t xml:space="preserve">1. Participar en la realización de los estudios de factibilidad, oportunidad y conveniencia para la adquisición de soluciones en tecnologías. 
2. Definir los requerimientos técnicos para el plan de adquisición de recursos en infraestructura tecnológica para la vigencia fiscal.
3. Preparar y presentar los informes y estadísticas que le sean solicitados, sobre los asuntos de su competencia, con oportunidad y calidad. 
4. Realizar la supervisión de los contratos asignados de acuerdo a los procedimientos y normatividad vigente.
5. Cumplir los indicadores de gestión, estándares de desempeño, mecanismos de evaluación y control a los procesos que desarrolle en el cumplimiento de las funciones propias del cargo.
6.Proyectar actos administrativos dentro de los tramites de RAP, REQ,REV.
7.Visitas a campo en cumplimiento de la funcion de vigilancia y control, a las ESP.
8. Desempeñar las demás funciones que le sean asignadas por la autoridad competente, de acuerdo con el área de desempeño, el nivel jerárquico y la naturaleza del empleo. </t>
  </si>
  <si>
    <t xml:space="preserve"> 1.Organizar y custodiar los documentos y archivos del área de acuerdo con las normas establecidas sobre la materia en forma sistematizada y remitir los documentos pertinentes al archivo de la Entidad.
 2. Efectuar el control diario de los compromisos que deba cumplir el jefe inmediato y recordarle sobre ellos de acuerdo con sus instrucciones, a fin de garantizar una asistencia administrativa oportuna.
 3. Mantener actualizada la información referida a la correspondencia recibida y despachada mediante el uso adecuado del Sistema de Gestión Documental y Correspondencia.
 4. Atender y orientar personal y telefónicamente al público, suministrando la información solicitada correctamente o indicando la dependencia que pueda resolver el asunto de su solicitud.
 5. Proyectar las comunicaciones y correspondencia interna y externa de rutina y las que solicite el jefe inmediato de acuerdo con las necesidades del área.
 6. Realizar oportunamente el envío de las comunicaciones y documentos del área y efectuar las comunicaciones telefónicas encomendadas por el jefe inmediato. 
7. Apoyar al jefe inmediato en la elaboración de los informes, estadísticas y presentaciones, acorde con las instrucciones recibidas.
 8. Realizar el seguimiento a los asuntos relacionados con la gestión del área. 
9. Administrar la programación de los espacios de la dependencia conforme a la necesidad del servicio y siguiendo los protocolos de seguridad. 
10. Cumplir con los indicadores de gestión, estándares de desempeño, mecanismos de evaluación y control de los procesos que desarrolle en el cumplimiento de las funciones propias del cargo. 
11.Apoyar actividades de conducción en el momento que se requiera.
12.Apoyar las actividades de participación ciudadana.
13. Apoyar los PAS en los momentos y lugares que se requiera.
14. Desempeñar las demás funciones que le sean asignadas por la autoridad competente, de acuerdo con el área de desempeño, el nivel jerárquico y la naturaleza del empleo.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</si>
</sst>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11"/>
      <name val="Arial"/>
      <family val="2"/>
    </font>
    <font>
      <sz val="12"/>
      <name val="Arial"/>
      <family val="2"/>
    </font>
    <font>
      <b/>
      <sz val="11"/>
      <color theme="1"/>
      <name val="Calibri"/>
      <family val="2"/>
      <scheme val="minor"/>
    </font>
    <font>
      <sz val="12"/>
      <color indexed="8"/>
      <name val="Arial"/>
      <family val="2"/>
    </font>
    <font>
      <sz val="12"/>
      <color rgb="FF000000"/>
      <name val="Arial"/>
      <family val="2"/>
    </font>
    <font>
      <b/>
      <sz val="12"/>
      <color indexed="9"/>
      <name val="Arial"/>
      <family val="2"/>
    </font>
    <font>
      <b/>
      <sz val="12"/>
      <name val="Arial"/>
      <family val="2"/>
    </font>
    <font>
      <b/>
      <sz val="12"/>
      <color theme="1"/>
      <name val="Arial"/>
      <family val="2"/>
    </font>
    <font>
      <sz val="12"/>
      <color theme="1"/>
      <name val="Arial"/>
      <family val="2"/>
    </font>
    <font>
      <b/>
      <sz val="14"/>
      <color theme="1"/>
      <name val="Arial"/>
      <family val="2"/>
    </font>
    <font>
      <b/>
      <sz val="36"/>
      <color indexed="8"/>
      <name val="Arial"/>
      <family val="2"/>
    </font>
    <font>
      <b/>
      <sz val="8.8000000000000007"/>
      <color rgb="FF666666"/>
      <name val="Arial"/>
      <family val="2"/>
    </font>
    <font>
      <sz val="8"/>
      <color theme="1"/>
      <name val="Arial"/>
      <family val="2"/>
    </font>
    <font>
      <sz val="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CCFF66"/>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CCFFFF"/>
        <bgColor indexed="64"/>
      </patternFill>
    </fill>
    <fill>
      <patternFill patternType="solid">
        <fgColor indexed="6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7">
    <xf numFmtId="0" fontId="0" fillId="0" borderId="0"/>
    <xf numFmtId="0" fontId="1" fillId="0" borderId="0"/>
    <xf numFmtId="0" fontId="1"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55">
    <xf numFmtId="0" fontId="0" fillId="0" borderId="0" xfId="0"/>
    <xf numFmtId="0" fontId="0" fillId="0" borderId="0" xfId="0" applyAlignment="1">
      <alignment horizontal="center"/>
    </xf>
    <xf numFmtId="0" fontId="4" fillId="0" borderId="0" xfId="0" applyFont="1" applyAlignment="1">
      <alignment horizontal="center" vertical="center" wrapText="1"/>
    </xf>
    <xf numFmtId="0" fontId="0" fillId="0" borderId="0" xfId="0" applyAlignment="1">
      <alignment vertical="center"/>
    </xf>
    <xf numFmtId="0" fontId="3" fillId="0" borderId="0" xfId="1" applyFont="1" applyAlignment="1" applyProtection="1">
      <alignment vertical="center"/>
      <protection locked="0"/>
    </xf>
    <xf numFmtId="0" fontId="0" fillId="0" borderId="0" xfId="0" applyAlignment="1">
      <alignment horizontal="center"/>
    </xf>
    <xf numFmtId="0" fontId="5" fillId="0" borderId="0" xfId="0" applyFont="1" applyProtection="1">
      <protection hidden="1"/>
    </xf>
    <xf numFmtId="0" fontId="5" fillId="0" borderId="0" xfId="0" applyFont="1" applyAlignment="1" applyProtection="1">
      <alignment horizontal="center" vertical="center"/>
      <protection hidden="1"/>
    </xf>
    <xf numFmtId="0" fontId="3"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3" fillId="0" borderId="0" xfId="1" applyFont="1" applyAlignment="1" applyProtection="1">
      <alignment horizontal="left" vertical="center"/>
      <protection locked="0"/>
    </xf>
    <xf numFmtId="0" fontId="7" fillId="8" borderId="4" xfId="0" applyFont="1" applyFill="1" applyBorder="1" applyAlignment="1" applyProtection="1">
      <alignment horizontal="center" vertical="center" wrapText="1"/>
      <protection hidden="1"/>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8" fillId="0" borderId="0" xfId="1" applyFont="1" applyAlignment="1" applyProtection="1">
      <alignment vertical="center"/>
      <protection locked="0"/>
    </xf>
    <xf numFmtId="0" fontId="3" fillId="0" borderId="0" xfId="1" applyFont="1" applyAlignment="1" applyProtection="1">
      <alignment vertical="center"/>
    </xf>
    <xf numFmtId="0" fontId="9" fillId="5" borderId="1" xfId="1" applyFont="1" applyFill="1" applyBorder="1" applyAlignment="1" applyProtection="1">
      <alignment horizontal="center" vertical="center" textRotation="90" wrapText="1"/>
    </xf>
    <xf numFmtId="0" fontId="8" fillId="4" borderId="1" xfId="0" applyFont="1" applyFill="1" applyBorder="1" applyAlignment="1" applyProtection="1">
      <alignment horizontal="center" vertical="center" wrapText="1"/>
    </xf>
    <xf numFmtId="0" fontId="3" fillId="0" borderId="9" xfId="1" applyFont="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pplyProtection="1">
      <alignment horizontal="center"/>
      <protection hidden="1"/>
    </xf>
    <xf numFmtId="0" fontId="13" fillId="0" borderId="0" xfId="0" applyFont="1"/>
    <xf numFmtId="0" fontId="0" fillId="0" borderId="0" xfId="0" applyAlignment="1">
      <alignment horizontal="left"/>
    </xf>
    <xf numFmtId="0" fontId="3" fillId="0" borderId="0" xfId="1" applyFont="1" applyFill="1" applyAlignment="1" applyProtection="1">
      <alignment vertical="center"/>
    </xf>
    <xf numFmtId="0" fontId="3" fillId="0" borderId="9" xfId="0" applyFont="1" applyFill="1" applyBorder="1" applyAlignment="1" applyProtection="1">
      <alignment horizontal="center" vertical="center" wrapText="1"/>
    </xf>
    <xf numFmtId="0" fontId="3" fillId="0" borderId="9"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0" xfId="1" applyFont="1" applyFill="1" applyAlignment="1" applyProtection="1">
      <alignment vertical="center" wrapText="1"/>
    </xf>
    <xf numFmtId="0" fontId="10"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left" vertical="center" wrapText="1"/>
    </xf>
    <xf numFmtId="0" fontId="10" fillId="0" borderId="9" xfId="1" applyFont="1" applyFill="1" applyBorder="1" applyAlignment="1" applyProtection="1">
      <alignment horizontal="left" vertical="center" wrapText="1"/>
    </xf>
    <xf numFmtId="0" fontId="3" fillId="0" borderId="1" xfId="1"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textRotation="90" wrapText="1"/>
    </xf>
    <xf numFmtId="0" fontId="10" fillId="0" borderId="6" xfId="1" applyFont="1" applyFill="1" applyBorder="1" applyAlignment="1" applyProtection="1">
      <alignment horizontal="left" vertical="center" wrapText="1"/>
    </xf>
    <xf numFmtId="0" fontId="9" fillId="3" borderId="18" xfId="1" applyFont="1" applyFill="1" applyBorder="1" applyAlignment="1" applyProtection="1">
      <alignment horizontal="center" vertical="center" wrapText="1"/>
    </xf>
    <xf numFmtId="0" fontId="3" fillId="0" borderId="0" xfId="1" applyFont="1" applyAlignment="1" applyProtection="1">
      <alignment vertical="center" wrapText="1"/>
      <protection locked="0"/>
    </xf>
    <xf numFmtId="0" fontId="10" fillId="0" borderId="9"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0" fillId="0" borderId="1" xfId="0" applyFont="1" applyFill="1" applyBorder="1" applyAlignment="1">
      <alignment vertical="center" wrapText="1"/>
    </xf>
    <xf numFmtId="0" fontId="10" fillId="0" borderId="19"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0" fillId="11" borderId="0" xfId="0" applyFill="1"/>
    <xf numFmtId="0" fontId="10" fillId="0" borderId="9"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5"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10" fillId="0" borderId="1" xfId="1" applyFont="1" applyFill="1" applyBorder="1" applyAlignment="1" applyProtection="1">
      <alignment horizontal="center" vertical="center" textRotation="90" wrapText="1"/>
    </xf>
    <xf numFmtId="0" fontId="3" fillId="0" borderId="1" xfId="1" applyFont="1" applyBorder="1" applyAlignment="1" applyProtection="1">
      <alignment vertical="center" wrapText="1"/>
      <protection locked="0"/>
    </xf>
    <xf numFmtId="0" fontId="3" fillId="0" borderId="1" xfId="0" applyFont="1" applyBorder="1" applyAlignment="1">
      <alignment horizontal="left" vertical="center" wrapText="1"/>
    </xf>
    <xf numFmtId="0" fontId="0" fillId="9" borderId="1" xfId="0" applyFill="1" applyBorder="1" applyAlignment="1">
      <alignment wrapText="1"/>
    </xf>
    <xf numFmtId="0" fontId="10" fillId="0" borderId="19" xfId="0" applyFont="1" applyFill="1" applyBorder="1" applyAlignment="1">
      <alignment vertical="center" wrapText="1"/>
    </xf>
    <xf numFmtId="0" fontId="10" fillId="0" borderId="22" xfId="0" applyFont="1" applyFill="1" applyBorder="1" applyAlignment="1">
      <alignment vertical="center" wrapText="1"/>
    </xf>
    <xf numFmtId="0" fontId="10" fillId="0" borderId="0" xfId="0" applyFont="1" applyFill="1" applyBorder="1" applyAlignment="1">
      <alignment vertical="center" wrapText="1"/>
    </xf>
    <xf numFmtId="0" fontId="3" fillId="0" borderId="9" xfId="1" applyFont="1" applyFill="1" applyBorder="1" applyAlignment="1" applyProtection="1">
      <alignment horizontal="center" vertical="center" textRotation="90" wrapText="1"/>
      <protection locked="0"/>
    </xf>
    <xf numFmtId="0" fontId="3" fillId="0" borderId="1" xfId="1" applyFont="1" applyFill="1" applyBorder="1" applyAlignment="1" applyProtection="1">
      <alignment horizontal="center" vertical="center" textRotation="90" wrapText="1"/>
      <protection locked="0"/>
    </xf>
    <xf numFmtId="0" fontId="10" fillId="0" borderId="0" xfId="0" applyFont="1" applyAlignment="1">
      <alignment vertical="center" wrapText="1"/>
    </xf>
    <xf numFmtId="0" fontId="10" fillId="0" borderId="0" xfId="0" applyFont="1"/>
    <xf numFmtId="0" fontId="10" fillId="0" borderId="0" xfId="0" applyFont="1" applyAlignment="1">
      <alignment vertical="center"/>
    </xf>
    <xf numFmtId="0" fontId="10" fillId="0" borderId="1" xfId="0" applyFont="1" applyBorder="1" applyAlignment="1">
      <alignment vertical="center" wrapText="1"/>
    </xf>
    <xf numFmtId="0" fontId="10" fillId="0" borderId="1" xfId="0" applyFont="1" applyBorder="1"/>
    <xf numFmtId="0" fontId="10" fillId="0" borderId="1" xfId="0" applyFont="1" applyBorder="1" applyAlignment="1">
      <alignment vertical="center"/>
    </xf>
    <xf numFmtId="0" fontId="5" fillId="0" borderId="0" xfId="0" applyFont="1" applyAlignment="1" applyProtection="1">
      <alignment textRotation="90"/>
      <protection hidden="1"/>
    </xf>
    <xf numFmtId="0" fontId="8" fillId="0" borderId="0" xfId="1" applyFont="1" applyAlignment="1" applyProtection="1">
      <alignment horizontal="center" vertical="center" textRotation="90"/>
      <protection locked="0"/>
    </xf>
    <xf numFmtId="0" fontId="8" fillId="2" borderId="1" xfId="1" applyFont="1" applyFill="1" applyBorder="1" applyAlignment="1" applyProtection="1">
      <alignment horizontal="center" vertical="center" textRotation="90" wrapText="1"/>
      <protection locked="0"/>
    </xf>
    <xf numFmtId="0" fontId="8" fillId="0" borderId="1" xfId="1" applyFont="1" applyFill="1" applyBorder="1" applyAlignment="1" applyProtection="1">
      <alignment horizontal="center" vertical="center" textRotation="90" wrapText="1"/>
      <protection locked="0"/>
    </xf>
    <xf numFmtId="0" fontId="8" fillId="2" borderId="9" xfId="1" applyFont="1" applyFill="1" applyBorder="1" applyAlignment="1" applyProtection="1">
      <alignment horizontal="center" vertical="center" textRotation="90" wrapText="1"/>
      <protection locked="0"/>
    </xf>
    <xf numFmtId="0" fontId="8" fillId="0" borderId="9" xfId="1" applyFont="1" applyFill="1" applyBorder="1" applyAlignment="1" applyProtection="1">
      <alignment horizontal="center" vertical="center" textRotation="90" wrapText="1"/>
      <protection locked="0"/>
    </xf>
    <xf numFmtId="0" fontId="8" fillId="0" borderId="0" xfId="1" applyFont="1" applyAlignment="1" applyProtection="1">
      <alignment horizontal="left" vertical="center" textRotation="90"/>
      <protection locked="0"/>
    </xf>
    <xf numFmtId="0" fontId="10" fillId="0" borderId="1"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7" fillId="8" borderId="20" xfId="0" applyFont="1" applyFill="1" applyBorder="1" applyAlignment="1" applyProtection="1">
      <alignment horizontal="center" vertical="center" wrapText="1"/>
      <protection hidden="1"/>
    </xf>
    <xf numFmtId="0" fontId="12" fillId="0" borderId="13"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7" fillId="8" borderId="4"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17" fontId="8" fillId="0" borderId="1" xfId="0" applyNumberFormat="1"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9" fillId="7" borderId="1" xfId="1" applyFont="1" applyFill="1" applyBorder="1" applyAlignment="1" applyProtection="1">
      <alignment horizontal="center" vertical="center" wrapText="1"/>
    </xf>
    <xf numFmtId="0" fontId="9" fillId="7" borderId="10" xfId="1" applyFont="1" applyFill="1" applyBorder="1" applyAlignment="1" applyProtection="1">
      <alignment horizontal="center" vertical="center" wrapText="1"/>
    </xf>
    <xf numFmtId="0" fontId="9" fillId="7" borderId="11" xfId="1" applyFont="1" applyFill="1" applyBorder="1" applyAlignment="1" applyProtection="1">
      <alignment horizontal="center" vertical="center" wrapText="1"/>
    </xf>
    <xf numFmtId="0" fontId="9" fillId="7" borderId="9" xfId="1" applyFont="1" applyFill="1" applyBorder="1" applyAlignment="1" applyProtection="1">
      <alignment horizontal="center" vertical="center" wrapText="1"/>
    </xf>
    <xf numFmtId="0" fontId="9" fillId="7" borderId="15"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3" fillId="10" borderId="20" xfId="1" applyFont="1" applyFill="1" applyBorder="1" applyAlignment="1" applyProtection="1">
      <alignment horizontal="center" vertical="center"/>
    </xf>
    <xf numFmtId="0" fontId="3" fillId="10" borderId="6" xfId="1" applyFont="1" applyFill="1" applyBorder="1" applyAlignment="1" applyProtection="1">
      <alignment horizontal="center" vertical="center"/>
    </xf>
    <xf numFmtId="0" fontId="9" fillId="6" borderId="1" xfId="1" applyFont="1" applyFill="1" applyBorder="1" applyAlignment="1" applyProtection="1">
      <alignment horizontal="center" vertical="center" textRotation="90" wrapText="1"/>
    </xf>
    <xf numFmtId="0" fontId="9" fillId="6" borderId="13" xfId="1" applyFont="1" applyFill="1" applyBorder="1" applyAlignment="1" applyProtection="1">
      <alignment horizontal="center" vertical="center" textRotation="90" wrapText="1"/>
    </xf>
    <xf numFmtId="0" fontId="9" fillId="6" borderId="2" xfId="1" applyFont="1" applyFill="1" applyBorder="1" applyAlignment="1" applyProtection="1">
      <alignment horizontal="center" vertical="center"/>
    </xf>
    <xf numFmtId="0" fontId="9" fillId="6" borderId="12" xfId="1" applyFont="1" applyFill="1" applyBorder="1" applyAlignment="1" applyProtection="1">
      <alignment horizontal="center" vertical="center"/>
    </xf>
    <xf numFmtId="0" fontId="9" fillId="6" borderId="3" xfId="1" applyFont="1" applyFill="1" applyBorder="1" applyAlignment="1" applyProtection="1">
      <alignment horizontal="center" vertical="center"/>
    </xf>
    <xf numFmtId="0" fontId="9" fillId="6" borderId="4" xfId="1" applyFont="1" applyFill="1" applyBorder="1" applyAlignment="1" applyProtection="1">
      <alignment horizontal="center" vertical="center"/>
    </xf>
    <xf numFmtId="0" fontId="9" fillId="6" borderId="0" xfId="1" applyFont="1" applyFill="1" applyBorder="1" applyAlignment="1" applyProtection="1">
      <alignment horizontal="center" vertical="center"/>
    </xf>
    <xf numFmtId="0" fontId="9" fillId="6" borderId="5" xfId="1" applyFont="1" applyFill="1" applyBorder="1" applyAlignment="1" applyProtection="1">
      <alignment horizontal="center" vertical="center"/>
    </xf>
    <xf numFmtId="0" fontId="9" fillId="6" borderId="6" xfId="1" applyFont="1" applyFill="1" applyBorder="1" applyAlignment="1" applyProtection="1">
      <alignment horizontal="center" vertical="center"/>
    </xf>
    <xf numFmtId="0" fontId="9" fillId="6" borderId="8" xfId="1" applyFont="1" applyFill="1" applyBorder="1" applyAlignment="1" applyProtection="1">
      <alignment horizontal="center" vertical="center"/>
    </xf>
    <xf numFmtId="0" fontId="9" fillId="6" borderId="7" xfId="1" applyFont="1" applyFill="1" applyBorder="1" applyAlignment="1" applyProtection="1">
      <alignment horizontal="center" vertical="center"/>
    </xf>
    <xf numFmtId="0" fontId="9" fillId="6" borderId="10" xfId="1" applyFont="1" applyFill="1" applyBorder="1" applyAlignment="1" applyProtection="1">
      <alignment horizontal="center" vertical="center" textRotation="90" wrapText="1"/>
    </xf>
    <xf numFmtId="0" fontId="9" fillId="6" borderId="11" xfId="1" applyFont="1" applyFill="1" applyBorder="1" applyAlignment="1" applyProtection="1">
      <alignment horizontal="center" vertical="center" textRotation="90" wrapText="1"/>
    </xf>
    <xf numFmtId="0" fontId="9" fillId="6" borderId="9" xfId="1" applyFont="1" applyFill="1" applyBorder="1" applyAlignment="1" applyProtection="1">
      <alignment horizontal="center" vertical="center" textRotation="90" wrapText="1"/>
    </xf>
    <xf numFmtId="0" fontId="9" fillId="5" borderId="1" xfId="1" applyFont="1" applyFill="1" applyBorder="1" applyAlignment="1" applyProtection="1">
      <alignment horizontal="center" vertical="center" wrapText="1"/>
    </xf>
    <xf numFmtId="0" fontId="11" fillId="10" borderId="16" xfId="1" applyFont="1" applyFill="1" applyBorder="1" applyAlignment="1" applyProtection="1">
      <alignment horizontal="center" vertical="center" wrapText="1"/>
    </xf>
    <xf numFmtId="0" fontId="11" fillId="10" borderId="11" xfId="1" applyFont="1" applyFill="1" applyBorder="1" applyAlignment="1" applyProtection="1">
      <alignment horizontal="center" vertical="center" wrapText="1"/>
    </xf>
    <xf numFmtId="0" fontId="11" fillId="10" borderId="9"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textRotation="90" wrapText="1"/>
      <protection locked="0"/>
    </xf>
    <xf numFmtId="0" fontId="10" fillId="0" borderId="1" xfId="1" applyFont="1" applyFill="1" applyBorder="1" applyAlignment="1" applyProtection="1">
      <alignment horizontal="center" vertical="center" wrapText="1"/>
    </xf>
    <xf numFmtId="0" fontId="8" fillId="4" borderId="12" xfId="1" applyFont="1" applyFill="1" applyBorder="1" applyAlignment="1" applyProtection="1">
      <alignment horizontal="center" vertical="center" wrapText="1"/>
    </xf>
    <xf numFmtId="0" fontId="8" fillId="4" borderId="3" xfId="1" applyFont="1" applyFill="1" applyBorder="1" applyAlignment="1" applyProtection="1">
      <alignment horizontal="center" vertical="center" wrapText="1"/>
    </xf>
    <xf numFmtId="0" fontId="8" fillId="4" borderId="0"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wrapText="1"/>
    </xf>
    <xf numFmtId="0" fontId="8" fillId="4" borderId="8" xfId="1" applyFont="1" applyFill="1" applyBorder="1" applyAlignment="1" applyProtection="1">
      <alignment horizontal="center" vertical="center" wrapText="1"/>
    </xf>
    <xf numFmtId="0" fontId="8" fillId="4" borderId="7"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5" xfId="1" applyFont="1" applyFill="1" applyBorder="1" applyAlignment="1" applyProtection="1">
      <alignment horizontal="center" vertical="center" wrapText="1"/>
    </xf>
    <xf numFmtId="0" fontId="3" fillId="0" borderId="18" xfId="1" applyFont="1" applyFill="1" applyBorder="1" applyAlignment="1" applyProtection="1">
      <alignment horizontal="center" vertical="center" textRotation="90" wrapText="1"/>
      <protection locked="0"/>
    </xf>
    <xf numFmtId="0" fontId="3" fillId="0" borderId="11" xfId="1" applyFont="1" applyFill="1" applyBorder="1" applyAlignment="1" applyProtection="1">
      <alignment horizontal="center" vertical="center" textRotation="90" wrapText="1"/>
      <protection locked="0"/>
    </xf>
    <xf numFmtId="0" fontId="3" fillId="0" borderId="9" xfId="1" applyFont="1" applyFill="1" applyBorder="1" applyAlignment="1" applyProtection="1">
      <alignment horizontal="center" vertical="center" textRotation="90" wrapText="1"/>
      <protection locked="0"/>
    </xf>
    <xf numFmtId="0" fontId="10" fillId="0" borderId="18"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7" fillId="8" borderId="20" xfId="0" applyFont="1" applyFill="1" applyBorder="1" applyAlignment="1" applyProtection="1">
      <alignment horizontal="center" vertical="center"/>
      <protection hidden="1"/>
    </xf>
    <xf numFmtId="0" fontId="9" fillId="7" borderId="18" xfId="1" applyFont="1" applyFill="1" applyBorder="1" applyAlignment="1" applyProtection="1">
      <alignment horizontal="center" vertical="center" wrapText="1"/>
    </xf>
    <xf numFmtId="0" fontId="9" fillId="6" borderId="19" xfId="1" applyFont="1" applyFill="1" applyBorder="1" applyAlignment="1" applyProtection="1">
      <alignment horizontal="center" vertical="center"/>
    </xf>
    <xf numFmtId="0" fontId="9" fillId="6" borderId="20" xfId="1" applyFont="1" applyFill="1" applyBorder="1" applyAlignment="1" applyProtection="1">
      <alignment horizontal="center" vertical="center"/>
    </xf>
    <xf numFmtId="0" fontId="9" fillId="6" borderId="21" xfId="1" applyFont="1" applyFill="1" applyBorder="1" applyAlignment="1" applyProtection="1">
      <alignment horizontal="center" vertical="center"/>
    </xf>
    <xf numFmtId="0" fontId="9" fillId="6" borderId="22" xfId="1" applyFont="1" applyFill="1" applyBorder="1" applyAlignment="1" applyProtection="1">
      <alignment horizontal="center" vertical="center"/>
    </xf>
    <xf numFmtId="0" fontId="9" fillId="6" borderId="18" xfId="1" applyFont="1" applyFill="1" applyBorder="1" applyAlignment="1" applyProtection="1">
      <alignment horizontal="center" vertical="center" textRotation="90" wrapText="1"/>
    </xf>
    <xf numFmtId="0" fontId="8" fillId="4" borderId="19" xfId="1" applyFont="1" applyFill="1" applyBorder="1" applyAlignment="1" applyProtection="1">
      <alignment horizontal="center" vertical="center" wrapText="1"/>
    </xf>
    <xf numFmtId="0" fontId="8" fillId="4" borderId="21" xfId="1" applyFont="1" applyFill="1" applyBorder="1" applyAlignment="1" applyProtection="1">
      <alignment horizontal="center" vertical="center" wrapText="1"/>
    </xf>
    <xf numFmtId="0" fontId="8" fillId="4" borderId="22"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cellXfs>
  <cellStyles count="7">
    <cellStyle name="Normal" xfId="0" builtinId="0"/>
    <cellStyle name="Normal 2" xfId="1"/>
    <cellStyle name="Normal 2 2" xfId="6"/>
    <cellStyle name="Normal 3" xfId="2"/>
    <cellStyle name="Normal 4" xfId="3"/>
    <cellStyle name="Porcentual 2" xfId="4"/>
    <cellStyle name="Porcentual 2 2" xfId="5"/>
  </cellStyles>
  <dxfs count="480">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9" defaultPivotStyle="PivotStyleLight16"/>
  <colors>
    <mruColors>
      <color rgb="FFCCFF66"/>
      <color rgb="FF6699FF"/>
      <color rgb="FF33CCCC"/>
      <color rgb="FFCCECFF"/>
      <color rgb="FFCCFFFF"/>
      <color rgb="FFFFE28F"/>
      <color rgb="FFFFCC00"/>
      <color rgb="FF339966"/>
      <color rgb="FFBCB8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364691</xdr:colOff>
      <xdr:row>1</xdr:row>
      <xdr:rowOff>72992</xdr:rowOff>
    </xdr:from>
    <xdr:to>
      <xdr:col>3</xdr:col>
      <xdr:colOff>467895</xdr:colOff>
      <xdr:row>1</xdr:row>
      <xdr:rowOff>1036053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91" y="177767"/>
          <a:ext cx="6170629" cy="96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TRIZ%20BOGOTA%20UC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27" workbookViewId="0">
      <selection activeCell="J30" sqref="J30:J47"/>
    </sheetView>
  </sheetViews>
  <sheetFormatPr baseColWidth="10" defaultRowHeight="15" x14ac:dyDescent="0.25"/>
  <cols>
    <col min="1" max="1" width="10.85546875" customWidth="1"/>
    <col min="2" max="2" width="2.85546875" customWidth="1"/>
    <col min="3" max="3" width="17.140625" customWidth="1"/>
    <col min="4" max="4" width="2.85546875" customWidth="1"/>
    <col min="5" max="6" width="24.42578125" customWidth="1"/>
    <col min="7" max="7" width="16.85546875" customWidth="1"/>
    <col min="8" max="8" width="5.7109375" customWidth="1"/>
    <col min="9" max="9" width="24.5703125" customWidth="1"/>
  </cols>
  <sheetData>
    <row r="1" spans="1:10" s="3" customFormat="1" ht="30" x14ac:dyDescent="0.25">
      <c r="A1" s="2" t="s">
        <v>16</v>
      </c>
      <c r="C1" s="2" t="s">
        <v>11</v>
      </c>
      <c r="E1" s="2" t="s">
        <v>12</v>
      </c>
      <c r="G1" s="2" t="s">
        <v>13</v>
      </c>
      <c r="I1" s="2"/>
    </row>
    <row r="2" spans="1:10" x14ac:dyDescent="0.25">
      <c r="A2" s="5" t="s">
        <v>104</v>
      </c>
      <c r="C2" s="1"/>
      <c r="E2" s="1">
        <v>1</v>
      </c>
      <c r="G2" s="1">
        <v>10</v>
      </c>
      <c r="I2" s="31" t="s">
        <v>52</v>
      </c>
      <c r="J2" t="s">
        <v>55</v>
      </c>
    </row>
    <row r="3" spans="1:10" x14ac:dyDescent="0.25">
      <c r="A3" s="5" t="s">
        <v>105</v>
      </c>
      <c r="C3" s="1">
        <v>2</v>
      </c>
      <c r="E3" s="1">
        <v>2</v>
      </c>
      <c r="G3" s="1">
        <v>25</v>
      </c>
      <c r="I3" s="31" t="s">
        <v>61</v>
      </c>
      <c r="J3" t="s">
        <v>56</v>
      </c>
    </row>
    <row r="4" spans="1:10" x14ac:dyDescent="0.25">
      <c r="A4" s="5" t="s">
        <v>107</v>
      </c>
      <c r="C4" s="1">
        <v>6</v>
      </c>
      <c r="E4" s="1">
        <v>3</v>
      </c>
      <c r="G4" s="1">
        <v>60</v>
      </c>
      <c r="I4" s="31" t="s">
        <v>65</v>
      </c>
      <c r="J4" t="s">
        <v>57</v>
      </c>
    </row>
    <row r="5" spans="1:10" x14ac:dyDescent="0.25">
      <c r="A5" s="5"/>
      <c r="C5" s="1">
        <v>10</v>
      </c>
      <c r="E5" s="1">
        <v>4</v>
      </c>
      <c r="G5" s="1">
        <v>100</v>
      </c>
      <c r="I5" s="31" t="s">
        <v>71</v>
      </c>
      <c r="J5" t="s">
        <v>96</v>
      </c>
    </row>
    <row r="6" spans="1:10" x14ac:dyDescent="0.25">
      <c r="A6" s="5"/>
      <c r="C6" s="1"/>
      <c r="E6" s="1"/>
      <c r="G6" s="1"/>
      <c r="I6" s="31" t="s">
        <v>49</v>
      </c>
      <c r="J6" t="s">
        <v>58</v>
      </c>
    </row>
    <row r="7" spans="1:10" x14ac:dyDescent="0.25">
      <c r="A7" s="5"/>
      <c r="C7" s="1"/>
      <c r="I7" s="31" t="s">
        <v>48</v>
      </c>
      <c r="J7" t="s">
        <v>59</v>
      </c>
    </row>
    <row r="8" spans="1:10" x14ac:dyDescent="0.25">
      <c r="A8" s="5"/>
      <c r="C8" s="1"/>
      <c r="I8" s="31" t="s">
        <v>88</v>
      </c>
      <c r="J8" t="s">
        <v>60</v>
      </c>
    </row>
    <row r="9" spans="1:10" x14ac:dyDescent="0.25">
      <c r="A9" s="5"/>
      <c r="C9" s="1"/>
      <c r="I9" s="31" t="s">
        <v>51</v>
      </c>
      <c r="J9" t="s">
        <v>97</v>
      </c>
    </row>
    <row r="10" spans="1:10" x14ac:dyDescent="0.25">
      <c r="J10" t="s">
        <v>62</v>
      </c>
    </row>
    <row r="11" spans="1:10" x14ac:dyDescent="0.25">
      <c r="J11" t="s">
        <v>63</v>
      </c>
    </row>
    <row r="12" spans="1:10" x14ac:dyDescent="0.25">
      <c r="J12" t="s">
        <v>64</v>
      </c>
    </row>
    <row r="13" spans="1:10" x14ac:dyDescent="0.25">
      <c r="A13" t="s">
        <v>168</v>
      </c>
      <c r="J13" s="30" t="s">
        <v>66</v>
      </c>
    </row>
    <row r="14" spans="1:10" x14ac:dyDescent="0.25">
      <c r="A14" t="s">
        <v>24</v>
      </c>
      <c r="J14" t="s">
        <v>67</v>
      </c>
    </row>
    <row r="15" spans="1:10" x14ac:dyDescent="0.25">
      <c r="A15" t="s">
        <v>169</v>
      </c>
      <c r="J15" t="s">
        <v>68</v>
      </c>
    </row>
    <row r="16" spans="1:10" x14ac:dyDescent="0.25">
      <c r="A16" t="s">
        <v>170</v>
      </c>
      <c r="J16" t="s">
        <v>69</v>
      </c>
    </row>
    <row r="17" spans="1:10" x14ac:dyDescent="0.25">
      <c r="J17" t="s">
        <v>70</v>
      </c>
    </row>
    <row r="18" spans="1:10" x14ac:dyDescent="0.25">
      <c r="J18" t="s">
        <v>98</v>
      </c>
    </row>
    <row r="19" spans="1:10" x14ac:dyDescent="0.25">
      <c r="A19" t="s">
        <v>171</v>
      </c>
      <c r="B19">
        <v>4</v>
      </c>
      <c r="J19" t="s">
        <v>72</v>
      </c>
    </row>
    <row r="20" spans="1:10" x14ac:dyDescent="0.25">
      <c r="A20" t="s">
        <v>172</v>
      </c>
      <c r="B20">
        <v>3</v>
      </c>
      <c r="J20" t="s">
        <v>73</v>
      </c>
    </row>
    <row r="21" spans="1:10" x14ac:dyDescent="0.25">
      <c r="A21" t="s">
        <v>173</v>
      </c>
      <c r="B21">
        <v>2</v>
      </c>
      <c r="J21" t="s">
        <v>74</v>
      </c>
    </row>
    <row r="22" spans="1:10" x14ac:dyDescent="0.25">
      <c r="A22" t="s">
        <v>174</v>
      </c>
      <c r="B22">
        <v>1</v>
      </c>
      <c r="J22" t="s">
        <v>75</v>
      </c>
    </row>
    <row r="23" spans="1:10" x14ac:dyDescent="0.25">
      <c r="J23" t="s">
        <v>76</v>
      </c>
    </row>
    <row r="24" spans="1:10" x14ac:dyDescent="0.25">
      <c r="J24" t="s">
        <v>99</v>
      </c>
    </row>
    <row r="25" spans="1:10" x14ac:dyDescent="0.25">
      <c r="J25" t="s">
        <v>77</v>
      </c>
    </row>
    <row r="26" spans="1:10" x14ac:dyDescent="0.25">
      <c r="J26" t="s">
        <v>78</v>
      </c>
    </row>
    <row r="27" spans="1:10" x14ac:dyDescent="0.25">
      <c r="J27" t="s">
        <v>79</v>
      </c>
    </row>
    <row r="28" spans="1:10" ht="19.5" customHeight="1" x14ac:dyDescent="0.25">
      <c r="E28" s="55" t="s">
        <v>48</v>
      </c>
      <c r="F28" s="56" t="s">
        <v>82</v>
      </c>
      <c r="J28" t="s">
        <v>100</v>
      </c>
    </row>
    <row r="29" spans="1:10" ht="19.5" customHeight="1" x14ac:dyDescent="0.25">
      <c r="E29" s="55" t="s">
        <v>48</v>
      </c>
      <c r="F29" s="56" t="s">
        <v>83</v>
      </c>
      <c r="J29" t="s">
        <v>80</v>
      </c>
    </row>
    <row r="30" spans="1:10" ht="19.5" customHeight="1" x14ac:dyDescent="0.25">
      <c r="E30" s="55" t="s">
        <v>48</v>
      </c>
      <c r="F30" s="56" t="s">
        <v>84</v>
      </c>
      <c r="J30" s="52" t="s">
        <v>81</v>
      </c>
    </row>
    <row r="31" spans="1:10" ht="19.5" customHeight="1" x14ac:dyDescent="0.25">
      <c r="E31" s="55" t="s">
        <v>48</v>
      </c>
      <c r="F31" s="56" t="s">
        <v>109</v>
      </c>
      <c r="J31" t="s">
        <v>82</v>
      </c>
    </row>
    <row r="32" spans="1:10" ht="19.5" customHeight="1" x14ac:dyDescent="0.25">
      <c r="E32" s="55" t="s">
        <v>48</v>
      </c>
      <c r="F32" s="56" t="s">
        <v>102</v>
      </c>
      <c r="J32" t="s">
        <v>83</v>
      </c>
    </row>
    <row r="33" spans="5:10" ht="19.5" customHeight="1" x14ac:dyDescent="0.25">
      <c r="E33" s="55" t="s">
        <v>48</v>
      </c>
      <c r="F33" s="56" t="s">
        <v>41</v>
      </c>
      <c r="J33" t="s">
        <v>84</v>
      </c>
    </row>
    <row r="34" spans="5:10" ht="19.5" customHeight="1" x14ac:dyDescent="0.25">
      <c r="E34" s="55" t="s">
        <v>88</v>
      </c>
      <c r="F34" s="56" t="s">
        <v>90</v>
      </c>
      <c r="J34" t="s">
        <v>41</v>
      </c>
    </row>
    <row r="35" spans="5:10" ht="19.5" customHeight="1" x14ac:dyDescent="0.25">
      <c r="E35" s="55" t="s">
        <v>51</v>
      </c>
      <c r="F35" s="56" t="s">
        <v>94</v>
      </c>
      <c r="J35" t="s">
        <v>101</v>
      </c>
    </row>
    <row r="36" spans="5:10" ht="19.5" customHeight="1" x14ac:dyDescent="0.25">
      <c r="E36" s="57" t="s">
        <v>40</v>
      </c>
      <c r="F36" s="57" t="s">
        <v>41</v>
      </c>
      <c r="J36" t="s">
        <v>109</v>
      </c>
    </row>
    <row r="37" spans="5:10" x14ac:dyDescent="0.25">
      <c r="J37" t="s">
        <v>102</v>
      </c>
    </row>
    <row r="38" spans="5:10" x14ac:dyDescent="0.25">
      <c r="J38" t="s">
        <v>85</v>
      </c>
    </row>
    <row r="39" spans="5:10" x14ac:dyDescent="0.25">
      <c r="J39" t="s">
        <v>86</v>
      </c>
    </row>
    <row r="40" spans="5:10" x14ac:dyDescent="0.25">
      <c r="J40" t="s">
        <v>87</v>
      </c>
    </row>
    <row r="41" spans="5:10" x14ac:dyDescent="0.25">
      <c r="J41" t="s">
        <v>89</v>
      </c>
    </row>
    <row r="42" spans="5:10" x14ac:dyDescent="0.25">
      <c r="J42" t="s">
        <v>90</v>
      </c>
    </row>
    <row r="43" spans="5:10" x14ac:dyDescent="0.25">
      <c r="J43" t="s">
        <v>91</v>
      </c>
    </row>
    <row r="44" spans="5:10" x14ac:dyDescent="0.25">
      <c r="J44" t="s">
        <v>92</v>
      </c>
    </row>
    <row r="45" spans="5:10" x14ac:dyDescent="0.25">
      <c r="J45" t="s">
        <v>93</v>
      </c>
    </row>
    <row r="46" spans="5:10" x14ac:dyDescent="0.25">
      <c r="J46" t="s">
        <v>94</v>
      </c>
    </row>
    <row r="47" spans="5:10" x14ac:dyDescent="0.25">
      <c r="J47" t="s">
        <v>95</v>
      </c>
    </row>
    <row r="48" spans="5:10" x14ac:dyDescent="0.25">
      <c r="J48" t="s">
        <v>39</v>
      </c>
    </row>
    <row r="49" spans="10:10" x14ac:dyDescent="0.25">
      <c r="J49" t="s">
        <v>106</v>
      </c>
    </row>
  </sheetData>
  <dataValidations count="3">
    <dataValidation type="list" allowBlank="1" showInputMessage="1" showErrorMessage="1" sqref="F28:F33">
      <formula1>$J$2:$J$49</formula1>
    </dataValidation>
    <dataValidation type="list" allowBlank="1" showInputMessage="1" showErrorMessage="1" sqref="E28:E35">
      <formula1>$I$2:$I$10</formula1>
    </dataValidation>
    <dataValidation type="list" allowBlank="1" showInputMessage="1" showErrorMessage="1" sqref="F34:F35">
      <formula1>$J$2:$J$59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6"/>
  <sheetViews>
    <sheetView showGridLines="0" tabSelected="1" topLeftCell="C1" zoomScale="50" zoomScaleNormal="50" zoomScaleSheetLayoutView="80" workbookViewId="0">
      <pane ySplit="10" topLeftCell="A11" activePane="bottomLeft" state="frozen"/>
      <selection activeCell="F1" sqref="F1"/>
      <selection pane="bottomLeft" activeCell="J12" sqref="J12"/>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35.42578125" style="10" customWidth="1"/>
    <col min="8" max="8" width="35.42578125" style="4" customWidth="1"/>
    <col min="9" max="11" width="17.140625" style="4" customWidth="1"/>
    <col min="12" max="12" width="3.28515625" style="12" customWidth="1"/>
    <col min="13" max="13" width="6.5703125" style="13" customWidth="1"/>
    <col min="14" max="14" width="6.5703125" style="12" customWidth="1"/>
    <col min="15" max="15" width="6.5703125" style="76" customWidth="1"/>
    <col min="16" max="16" width="6.5703125" style="12" customWidth="1"/>
    <col min="17" max="17" width="6.5703125" style="76" customWidth="1"/>
    <col min="18" max="18" width="6.5703125" style="12" customWidth="1"/>
    <col min="19" max="19" width="6.5703125" style="76" customWidth="1"/>
    <col min="20" max="21" width="6.5703125" style="12" customWidth="1"/>
    <col min="22" max="22" width="6.5703125" style="76" customWidth="1"/>
    <col min="23" max="23" width="7" style="26" customWidth="1"/>
    <col min="24" max="24" width="7" style="4" customWidth="1"/>
    <col min="25" max="25" width="6.7109375" style="14" customWidth="1"/>
    <col min="26" max="26" width="12" style="14" customWidth="1"/>
    <col min="27" max="28" width="36.28515625" style="14" customWidth="1"/>
    <col min="29" max="30" width="23.140625" style="14" customWidth="1"/>
    <col min="31"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O1" s="75"/>
      <c r="Q1" s="75"/>
      <c r="S1" s="75"/>
      <c r="V1" s="75"/>
      <c r="W1" s="29"/>
    </row>
    <row r="2" spans="1:33" s="6" customFormat="1" ht="90.7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O3" s="75"/>
      <c r="Q3" s="75"/>
      <c r="S3" s="75"/>
      <c r="V3" s="75"/>
      <c r="W3" s="29"/>
    </row>
    <row r="5" spans="1:33" ht="39.6" customHeight="1" x14ac:dyDescent="0.25">
      <c r="A5" s="89" t="s">
        <v>34</v>
      </c>
      <c r="B5" s="90"/>
      <c r="C5" s="90"/>
      <c r="D5" s="91" t="s">
        <v>215</v>
      </c>
      <c r="E5" s="92"/>
      <c r="F5" s="93"/>
      <c r="H5" s="11" t="s">
        <v>35</v>
      </c>
      <c r="I5" s="94">
        <v>43191</v>
      </c>
      <c r="J5" s="95"/>
    </row>
    <row r="6" spans="1:33" ht="16.5" thickBot="1" x14ac:dyDescent="0.3"/>
    <row r="7" spans="1:33" s="15" customFormat="1" ht="30" customHeight="1" x14ac:dyDescent="0.25">
      <c r="A7" s="96" t="s">
        <v>0</v>
      </c>
      <c r="B7" s="97" t="s">
        <v>14</v>
      </c>
      <c r="C7" s="96" t="s">
        <v>5</v>
      </c>
      <c r="D7" s="100" t="s">
        <v>53</v>
      </c>
      <c r="E7" s="97" t="s">
        <v>15</v>
      </c>
      <c r="F7" s="101" t="s">
        <v>1</v>
      </c>
      <c r="G7" s="101"/>
      <c r="H7" s="101" t="s">
        <v>18</v>
      </c>
      <c r="I7" s="130" t="s">
        <v>6</v>
      </c>
      <c r="J7" s="131"/>
      <c r="K7" s="132"/>
      <c r="L7" s="106" t="s">
        <v>2</v>
      </c>
      <c r="M7" s="107"/>
      <c r="N7" s="107"/>
      <c r="O7" s="107"/>
      <c r="P7" s="107"/>
      <c r="Q7" s="107"/>
      <c r="R7" s="107"/>
      <c r="S7" s="107"/>
      <c r="T7" s="107"/>
      <c r="U7" s="108"/>
      <c r="V7" s="115" t="s">
        <v>10</v>
      </c>
      <c r="W7" s="118" t="s">
        <v>19</v>
      </c>
      <c r="X7" s="118"/>
      <c r="Y7" s="118"/>
      <c r="Z7" s="119" t="s">
        <v>54</v>
      </c>
      <c r="AA7" s="124" t="s">
        <v>7</v>
      </c>
      <c r="AB7" s="124"/>
      <c r="AC7" s="124"/>
      <c r="AD7" s="124"/>
      <c r="AE7" s="125"/>
      <c r="AF7" s="102" t="s">
        <v>120</v>
      </c>
    </row>
    <row r="8" spans="1:33" s="15" customFormat="1" ht="25.5" customHeight="1" x14ac:dyDescent="0.25">
      <c r="A8" s="96"/>
      <c r="B8" s="98"/>
      <c r="C8" s="96"/>
      <c r="D8" s="98"/>
      <c r="E8" s="98"/>
      <c r="F8" s="101"/>
      <c r="G8" s="101"/>
      <c r="H8" s="101"/>
      <c r="I8" s="133"/>
      <c r="J8" s="134"/>
      <c r="K8" s="135"/>
      <c r="L8" s="109"/>
      <c r="M8" s="110"/>
      <c r="N8" s="110"/>
      <c r="O8" s="110"/>
      <c r="P8" s="110"/>
      <c r="Q8" s="110"/>
      <c r="R8" s="110"/>
      <c r="S8" s="110"/>
      <c r="T8" s="110"/>
      <c r="U8" s="111"/>
      <c r="V8" s="116"/>
      <c r="W8" s="118"/>
      <c r="X8" s="118"/>
      <c r="Y8" s="118"/>
      <c r="Z8" s="120"/>
      <c r="AA8" s="126"/>
      <c r="AB8" s="126"/>
      <c r="AC8" s="126"/>
      <c r="AD8" s="126"/>
      <c r="AE8" s="127"/>
      <c r="AF8" s="102"/>
    </row>
    <row r="9" spans="1:33" s="15" customFormat="1" ht="25.5" customHeight="1" x14ac:dyDescent="0.25">
      <c r="A9" s="96"/>
      <c r="B9" s="98"/>
      <c r="C9" s="96"/>
      <c r="D9" s="98"/>
      <c r="E9" s="98"/>
      <c r="F9" s="101"/>
      <c r="G9" s="101"/>
      <c r="H9" s="101"/>
      <c r="I9" s="133"/>
      <c r="J9" s="134"/>
      <c r="K9" s="135"/>
      <c r="L9" s="112"/>
      <c r="M9" s="113"/>
      <c r="N9" s="113"/>
      <c r="O9" s="113"/>
      <c r="P9" s="113"/>
      <c r="Q9" s="113"/>
      <c r="R9" s="113"/>
      <c r="S9" s="113"/>
      <c r="T9" s="113"/>
      <c r="U9" s="114"/>
      <c r="V9" s="116"/>
      <c r="W9" s="118"/>
      <c r="X9" s="118"/>
      <c r="Y9" s="118"/>
      <c r="Z9" s="120"/>
      <c r="AA9" s="128"/>
      <c r="AB9" s="128"/>
      <c r="AC9" s="128"/>
      <c r="AD9" s="128"/>
      <c r="AE9" s="129"/>
      <c r="AF9" s="102"/>
    </row>
    <row r="10" spans="1:33" s="15" customFormat="1" ht="126" customHeight="1" x14ac:dyDescent="0.25">
      <c r="A10" s="96"/>
      <c r="B10" s="99"/>
      <c r="C10" s="96"/>
      <c r="D10" s="99"/>
      <c r="E10" s="99"/>
      <c r="F10" s="54" t="s">
        <v>3</v>
      </c>
      <c r="G10" s="54"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2" customFormat="1" ht="375" x14ac:dyDescent="0.25">
      <c r="A11" s="122" t="s">
        <v>211</v>
      </c>
      <c r="B11" s="122" t="s">
        <v>186</v>
      </c>
      <c r="C11" s="123" t="s">
        <v>244</v>
      </c>
      <c r="D11" s="123" t="s">
        <v>245</v>
      </c>
      <c r="E11" s="37" t="s">
        <v>104</v>
      </c>
      <c r="F11" s="37" t="s">
        <v>61</v>
      </c>
      <c r="G11" s="38" t="s">
        <v>97</v>
      </c>
      <c r="H11" s="38" t="s">
        <v>187</v>
      </c>
      <c r="I11" s="8" t="s">
        <v>39</v>
      </c>
      <c r="J11" s="8" t="s">
        <v>47</v>
      </c>
      <c r="K11" s="8" t="s">
        <v>117</v>
      </c>
      <c r="L11" s="22">
        <v>2</v>
      </c>
      <c r="M11" s="23" t="str">
        <f t="shared" ref="M11:M26" si="0">+IF(L11="","Bajo",IF(L11=2,"Medio",IF(L11=6,"Alto",IF(L11=10,"Muy Alto",""))))</f>
        <v>Medio</v>
      </c>
      <c r="N11" s="22">
        <v>3</v>
      </c>
      <c r="O11" s="68" t="str">
        <f t="shared" ref="O11:O26" si="1">+IF(N11=0,"",IF(N11=1,"Esporádica",IF(N11=2,"Ocasional",IF(N11=3,"Frecuente",IF(N11=4,"Continua","")))))</f>
        <v>Frecuente</v>
      </c>
      <c r="P11" s="24">
        <f t="shared" ref="P11:P26" si="2">+IF(L11="",N11,(N11*L11))</f>
        <v>6</v>
      </c>
      <c r="Q11" s="78" t="str">
        <f t="shared" ref="Q11:Q26" si="3">+IF(P11=0,"",IF(P11&lt;5,"Bajo",IF(P11&lt;9,"Medio",IF(P11&lt;21,"Alto",IF(P11&lt;41,"Muy Alto","")))))</f>
        <v>Medio</v>
      </c>
      <c r="R11" s="22">
        <v>10</v>
      </c>
      <c r="S11" s="68" t="str">
        <f t="shared" ref="S11:S26" si="4">+IF(R11=0,"",IF(R11&lt;11,"Leve",IF(R11&lt;26,"Grave",IF(R11&lt;61,"Muy Grave",IF(R11&lt;101,"Muerte","")))))</f>
        <v>Leve</v>
      </c>
      <c r="T11" s="24">
        <f t="shared" ref="T11:T26" si="5">+R11*P11</f>
        <v>60</v>
      </c>
      <c r="U11" s="24" t="str">
        <f t="shared" ref="U11:U26" si="6">+IF(T11=0,"",IF(T11&lt;21,"IV",IF(T11&lt;121,"III",IF(T11&lt;501,"II",IF(T11&lt;4001,"I","")))))</f>
        <v>III</v>
      </c>
      <c r="V11" s="77" t="str">
        <f t="shared" ref="V11:V26" si="7">+IF(U11=0,"",IF(U11="I","No Aceptable",IF(U11="II","No Aceptable  o Aceptable con control específico",IF(U11="III","Mejorable",IF(U11="IV","Aceptable","")))))</f>
        <v>Mejorable</v>
      </c>
      <c r="W11" s="60">
        <v>1</v>
      </c>
      <c r="X11" s="60"/>
      <c r="Y11" s="23">
        <f t="shared" ref="Y11:Y26" si="8">+W11+X11</f>
        <v>1</v>
      </c>
      <c r="Z11" s="37" t="s">
        <v>105</v>
      </c>
      <c r="AA11" s="41" t="s">
        <v>112</v>
      </c>
      <c r="AB11" s="48" t="s">
        <v>131</v>
      </c>
      <c r="AC11" s="48" t="s">
        <v>132</v>
      </c>
      <c r="AD11" s="48" t="s">
        <v>133</v>
      </c>
      <c r="AE11" s="41" t="s">
        <v>112</v>
      </c>
      <c r="AF11" s="48" t="s">
        <v>216</v>
      </c>
      <c r="AG11" s="49"/>
    </row>
    <row r="12" spans="1:33" s="32" customFormat="1" ht="409.5" x14ac:dyDescent="0.25">
      <c r="A12" s="122"/>
      <c r="B12" s="122"/>
      <c r="C12" s="123"/>
      <c r="D12" s="123"/>
      <c r="E12" s="37" t="s">
        <v>104</v>
      </c>
      <c r="F12" s="37" t="s">
        <v>61</v>
      </c>
      <c r="G12" s="38" t="s">
        <v>62</v>
      </c>
      <c r="H12" s="38" t="s">
        <v>130</v>
      </c>
      <c r="I12" s="8" t="s">
        <v>39</v>
      </c>
      <c r="J12" s="8" t="s">
        <v>190</v>
      </c>
      <c r="K12" s="8" t="s">
        <v>188</v>
      </c>
      <c r="L12" s="22">
        <v>2</v>
      </c>
      <c r="M12" s="23" t="str">
        <f t="shared" si="0"/>
        <v>Medio</v>
      </c>
      <c r="N12" s="22">
        <v>3</v>
      </c>
      <c r="O12" s="68" t="str">
        <f t="shared" si="1"/>
        <v>Frecuente</v>
      </c>
      <c r="P12" s="24">
        <f t="shared" si="2"/>
        <v>6</v>
      </c>
      <c r="Q12" s="78" t="str">
        <f t="shared" si="3"/>
        <v>Medio</v>
      </c>
      <c r="R12" s="22">
        <v>25</v>
      </c>
      <c r="S12" s="68" t="str">
        <f t="shared" si="4"/>
        <v>Grave</v>
      </c>
      <c r="T12" s="24">
        <f t="shared" si="5"/>
        <v>150</v>
      </c>
      <c r="U12" s="24" t="str">
        <f t="shared" si="6"/>
        <v>II</v>
      </c>
      <c r="V12" s="77" t="str">
        <f t="shared" si="7"/>
        <v>No Aceptable  o Aceptable con control específico</v>
      </c>
      <c r="W12" s="60">
        <v>1</v>
      </c>
      <c r="X12" s="60"/>
      <c r="Y12" s="23">
        <f t="shared" si="8"/>
        <v>1</v>
      </c>
      <c r="Z12" s="37" t="s">
        <v>104</v>
      </c>
      <c r="AA12" s="41" t="s">
        <v>112</v>
      </c>
      <c r="AB12" s="41" t="s">
        <v>112</v>
      </c>
      <c r="AC12" s="48" t="s">
        <v>189</v>
      </c>
      <c r="AD12" s="48" t="s">
        <v>133</v>
      </c>
      <c r="AE12" s="41" t="s">
        <v>112</v>
      </c>
      <c r="AF12" s="48" t="s">
        <v>216</v>
      </c>
      <c r="AG12" s="49"/>
    </row>
    <row r="13" spans="1:33" s="32" customFormat="1" ht="409.5" x14ac:dyDescent="0.25">
      <c r="A13" s="122"/>
      <c r="B13" s="122"/>
      <c r="C13" s="123"/>
      <c r="D13" s="123"/>
      <c r="E13" s="37" t="s">
        <v>104</v>
      </c>
      <c r="F13" s="37" t="s">
        <v>61</v>
      </c>
      <c r="G13" s="38" t="s">
        <v>63</v>
      </c>
      <c r="H13" s="38" t="s">
        <v>135</v>
      </c>
      <c r="I13" s="8" t="s">
        <v>39</v>
      </c>
      <c r="J13" s="8" t="s">
        <v>136</v>
      </c>
      <c r="K13" s="8" t="s">
        <v>117</v>
      </c>
      <c r="L13" s="22">
        <v>2</v>
      </c>
      <c r="M13" s="23" t="str">
        <f t="shared" si="0"/>
        <v>Medio</v>
      </c>
      <c r="N13" s="22">
        <v>3</v>
      </c>
      <c r="O13" s="68" t="str">
        <f t="shared" si="1"/>
        <v>Frecuente</v>
      </c>
      <c r="P13" s="24">
        <f t="shared" si="2"/>
        <v>6</v>
      </c>
      <c r="Q13" s="78" t="str">
        <f t="shared" si="3"/>
        <v>Medio</v>
      </c>
      <c r="R13" s="22">
        <v>25</v>
      </c>
      <c r="S13" s="68" t="str">
        <f t="shared" si="4"/>
        <v>Grave</v>
      </c>
      <c r="T13" s="24">
        <f t="shared" si="5"/>
        <v>150</v>
      </c>
      <c r="U13" s="24" t="str">
        <f t="shared" si="6"/>
        <v>II</v>
      </c>
      <c r="V13" s="77" t="str">
        <f t="shared" si="7"/>
        <v>No Aceptable  o Aceptable con control específico</v>
      </c>
      <c r="W13" s="60">
        <v>1</v>
      </c>
      <c r="X13" s="60"/>
      <c r="Y13" s="23">
        <f t="shared" si="8"/>
        <v>1</v>
      </c>
      <c r="Z13" s="37" t="s">
        <v>104</v>
      </c>
      <c r="AA13" s="41" t="s">
        <v>112</v>
      </c>
      <c r="AB13" s="41" t="s">
        <v>112</v>
      </c>
      <c r="AC13" s="48" t="s">
        <v>132</v>
      </c>
      <c r="AD13" s="48" t="s">
        <v>116</v>
      </c>
      <c r="AE13" s="41" t="s">
        <v>112</v>
      </c>
      <c r="AF13" s="48" t="s">
        <v>217</v>
      </c>
      <c r="AG13" s="49"/>
    </row>
    <row r="14" spans="1:33" s="32" customFormat="1" ht="255" x14ac:dyDescent="0.25">
      <c r="A14" s="122"/>
      <c r="B14" s="122"/>
      <c r="C14" s="123"/>
      <c r="D14" s="123"/>
      <c r="E14" s="37" t="s">
        <v>104</v>
      </c>
      <c r="F14" s="37" t="s">
        <v>65</v>
      </c>
      <c r="G14" s="38" t="s">
        <v>67</v>
      </c>
      <c r="H14" s="38" t="s">
        <v>191</v>
      </c>
      <c r="I14" s="8" t="s">
        <v>192</v>
      </c>
      <c r="J14" s="8" t="s">
        <v>193</v>
      </c>
      <c r="K14" s="8" t="s">
        <v>179</v>
      </c>
      <c r="L14" s="22"/>
      <c r="M14" s="23" t="str">
        <f t="shared" si="0"/>
        <v>Bajo</v>
      </c>
      <c r="N14" s="22">
        <v>1</v>
      </c>
      <c r="O14" s="68" t="str">
        <f t="shared" si="1"/>
        <v>Esporádica</v>
      </c>
      <c r="P14" s="24">
        <f t="shared" si="2"/>
        <v>1</v>
      </c>
      <c r="Q14" s="78" t="str">
        <f t="shared" si="3"/>
        <v>Bajo</v>
      </c>
      <c r="R14" s="22">
        <v>10</v>
      </c>
      <c r="S14" s="68" t="str">
        <f t="shared" si="4"/>
        <v>Leve</v>
      </c>
      <c r="T14" s="24">
        <f t="shared" si="5"/>
        <v>10</v>
      </c>
      <c r="U14" s="24" t="str">
        <f t="shared" si="6"/>
        <v>IV</v>
      </c>
      <c r="V14" s="77" t="str">
        <f t="shared" si="7"/>
        <v>Aceptable</v>
      </c>
      <c r="W14" s="60">
        <v>1</v>
      </c>
      <c r="X14" s="60"/>
      <c r="Y14" s="23">
        <f t="shared" si="8"/>
        <v>1</v>
      </c>
      <c r="Z14" s="37" t="s">
        <v>104</v>
      </c>
      <c r="AA14" s="41" t="s">
        <v>112</v>
      </c>
      <c r="AB14" s="41" t="s">
        <v>112</v>
      </c>
      <c r="AC14" s="48" t="s">
        <v>180</v>
      </c>
      <c r="AD14" s="48" t="s">
        <v>194</v>
      </c>
      <c r="AE14" s="41" t="s">
        <v>112</v>
      </c>
      <c r="AF14" s="48" t="s">
        <v>218</v>
      </c>
      <c r="AG14" s="50"/>
    </row>
    <row r="15" spans="1:33" s="32" customFormat="1" ht="135" x14ac:dyDescent="0.25">
      <c r="A15" s="122"/>
      <c r="B15" s="122"/>
      <c r="C15" s="123"/>
      <c r="D15" s="123"/>
      <c r="E15" s="37" t="s">
        <v>104</v>
      </c>
      <c r="F15" s="37" t="s">
        <v>49</v>
      </c>
      <c r="G15" s="38" t="s">
        <v>78</v>
      </c>
      <c r="H15" s="38" t="s">
        <v>140</v>
      </c>
      <c r="I15" s="37" t="s">
        <v>144</v>
      </c>
      <c r="J15" s="8" t="s">
        <v>39</v>
      </c>
      <c r="K15" s="37" t="s">
        <v>142</v>
      </c>
      <c r="L15" s="22">
        <v>2</v>
      </c>
      <c r="M15" s="23" t="str">
        <f t="shared" si="0"/>
        <v>Medio</v>
      </c>
      <c r="N15" s="22">
        <v>1</v>
      </c>
      <c r="O15" s="68" t="str">
        <f t="shared" si="1"/>
        <v>Esporádica</v>
      </c>
      <c r="P15" s="24">
        <f t="shared" si="2"/>
        <v>2</v>
      </c>
      <c r="Q15" s="78" t="str">
        <f t="shared" si="3"/>
        <v>Bajo</v>
      </c>
      <c r="R15" s="22">
        <v>10</v>
      </c>
      <c r="S15" s="68" t="str">
        <f t="shared" si="4"/>
        <v>Leve</v>
      </c>
      <c r="T15" s="24">
        <f t="shared" si="5"/>
        <v>20</v>
      </c>
      <c r="U15" s="24" t="str">
        <f t="shared" si="6"/>
        <v>IV</v>
      </c>
      <c r="V15" s="77" t="str">
        <f t="shared" si="7"/>
        <v>Aceptable</v>
      </c>
      <c r="W15" s="60">
        <v>1</v>
      </c>
      <c r="X15" s="60"/>
      <c r="Y15" s="23">
        <f t="shared" si="8"/>
        <v>1</v>
      </c>
      <c r="Z15" s="37" t="s">
        <v>104</v>
      </c>
      <c r="AA15" s="41" t="s">
        <v>112</v>
      </c>
      <c r="AB15" s="41" t="s">
        <v>112</v>
      </c>
      <c r="AC15" s="41" t="s">
        <v>112</v>
      </c>
      <c r="AD15" s="41" t="s">
        <v>143</v>
      </c>
      <c r="AE15" s="41" t="s">
        <v>112</v>
      </c>
      <c r="AF15" s="40" t="s">
        <v>219</v>
      </c>
    </row>
    <row r="16" spans="1:33" s="32" customFormat="1" ht="135" x14ac:dyDescent="0.25">
      <c r="A16" s="122"/>
      <c r="B16" s="122"/>
      <c r="C16" s="123"/>
      <c r="D16" s="123"/>
      <c r="E16" s="37" t="s">
        <v>104</v>
      </c>
      <c r="F16" s="37" t="s">
        <v>49</v>
      </c>
      <c r="G16" s="38" t="s">
        <v>79</v>
      </c>
      <c r="H16" s="38" t="s">
        <v>140</v>
      </c>
      <c r="I16" s="37" t="s">
        <v>119</v>
      </c>
      <c r="J16" s="8" t="s">
        <v>39</v>
      </c>
      <c r="K16" s="37" t="s">
        <v>142</v>
      </c>
      <c r="L16" s="22">
        <v>2</v>
      </c>
      <c r="M16" s="23" t="str">
        <f t="shared" si="0"/>
        <v>Medio</v>
      </c>
      <c r="N16" s="22">
        <v>1</v>
      </c>
      <c r="O16" s="68" t="str">
        <f t="shared" si="1"/>
        <v>Esporádica</v>
      </c>
      <c r="P16" s="24">
        <f t="shared" si="2"/>
        <v>2</v>
      </c>
      <c r="Q16" s="78" t="str">
        <f t="shared" si="3"/>
        <v>Bajo</v>
      </c>
      <c r="R16" s="22">
        <v>10</v>
      </c>
      <c r="S16" s="68" t="str">
        <f t="shared" si="4"/>
        <v>Leve</v>
      </c>
      <c r="T16" s="24">
        <f t="shared" si="5"/>
        <v>20</v>
      </c>
      <c r="U16" s="24" t="str">
        <f t="shared" si="6"/>
        <v>IV</v>
      </c>
      <c r="V16" s="77" t="str">
        <f t="shared" si="7"/>
        <v>Aceptable</v>
      </c>
      <c r="W16" s="60">
        <v>1</v>
      </c>
      <c r="X16" s="60"/>
      <c r="Y16" s="23">
        <f t="shared" si="8"/>
        <v>1</v>
      </c>
      <c r="Z16" s="37" t="s">
        <v>104</v>
      </c>
      <c r="AA16" s="41" t="s">
        <v>112</v>
      </c>
      <c r="AB16" s="41" t="s">
        <v>112</v>
      </c>
      <c r="AC16" s="41" t="s">
        <v>112</v>
      </c>
      <c r="AD16" s="41" t="s">
        <v>143</v>
      </c>
      <c r="AE16" s="41" t="s">
        <v>112</v>
      </c>
      <c r="AF16" s="40" t="s">
        <v>219</v>
      </c>
    </row>
    <row r="17" spans="1:32" s="32" customFormat="1" ht="107.25" x14ac:dyDescent="0.25">
      <c r="A17" s="122"/>
      <c r="B17" s="122"/>
      <c r="C17" s="123"/>
      <c r="D17" s="123"/>
      <c r="E17" s="37" t="s">
        <v>104</v>
      </c>
      <c r="F17" s="37" t="s">
        <v>48</v>
      </c>
      <c r="G17" s="38" t="s">
        <v>82</v>
      </c>
      <c r="H17" s="38" t="s">
        <v>146</v>
      </c>
      <c r="I17" s="8" t="s">
        <v>39</v>
      </c>
      <c r="J17" s="37" t="s">
        <v>122</v>
      </c>
      <c r="K17" s="37" t="s">
        <v>147</v>
      </c>
      <c r="L17" s="22"/>
      <c r="M17" s="23" t="str">
        <f t="shared" si="0"/>
        <v>Bajo</v>
      </c>
      <c r="N17" s="22">
        <v>1</v>
      </c>
      <c r="O17" s="68" t="str">
        <f t="shared" si="1"/>
        <v>Esporádica</v>
      </c>
      <c r="P17" s="24">
        <f t="shared" si="2"/>
        <v>1</v>
      </c>
      <c r="Q17" s="78" t="str">
        <f t="shared" si="3"/>
        <v>Bajo</v>
      </c>
      <c r="R17" s="22">
        <v>10</v>
      </c>
      <c r="S17" s="68" t="str">
        <f t="shared" si="4"/>
        <v>Leve</v>
      </c>
      <c r="T17" s="24">
        <f t="shared" si="5"/>
        <v>10</v>
      </c>
      <c r="U17" s="24" t="str">
        <f t="shared" si="6"/>
        <v>IV</v>
      </c>
      <c r="V17" s="77" t="str">
        <f t="shared" si="7"/>
        <v>Aceptable</v>
      </c>
      <c r="W17" s="60">
        <v>1</v>
      </c>
      <c r="X17" s="60"/>
      <c r="Y17" s="23">
        <f t="shared" si="8"/>
        <v>1</v>
      </c>
      <c r="Z17" s="37" t="s">
        <v>104</v>
      </c>
      <c r="AA17" s="41" t="s">
        <v>112</v>
      </c>
      <c r="AB17" s="41" t="s">
        <v>112</v>
      </c>
      <c r="AC17" s="41" t="s">
        <v>148</v>
      </c>
      <c r="AD17" s="41" t="s">
        <v>149</v>
      </c>
      <c r="AE17" s="41" t="s">
        <v>112</v>
      </c>
      <c r="AF17" s="40" t="s">
        <v>220</v>
      </c>
    </row>
    <row r="18" spans="1:32" s="32" customFormat="1" ht="107.25" x14ac:dyDescent="0.25">
      <c r="A18" s="122"/>
      <c r="B18" s="122"/>
      <c r="C18" s="123"/>
      <c r="D18" s="123"/>
      <c r="E18" s="37" t="s">
        <v>104</v>
      </c>
      <c r="F18" s="37" t="s">
        <v>48</v>
      </c>
      <c r="G18" s="38" t="s">
        <v>83</v>
      </c>
      <c r="H18" s="38" t="s">
        <v>146</v>
      </c>
      <c r="I18" s="8" t="s">
        <v>50</v>
      </c>
      <c r="J18" s="8" t="s">
        <v>121</v>
      </c>
      <c r="K18" s="8" t="s">
        <v>150</v>
      </c>
      <c r="L18" s="22"/>
      <c r="M18" s="23" t="str">
        <f t="shared" si="0"/>
        <v>Bajo</v>
      </c>
      <c r="N18" s="22">
        <v>1</v>
      </c>
      <c r="O18" s="68" t="str">
        <f t="shared" si="1"/>
        <v>Esporádica</v>
      </c>
      <c r="P18" s="24">
        <f t="shared" si="2"/>
        <v>1</v>
      </c>
      <c r="Q18" s="78" t="str">
        <f t="shared" si="3"/>
        <v>Bajo</v>
      </c>
      <c r="R18" s="22">
        <v>10</v>
      </c>
      <c r="S18" s="68" t="str">
        <f t="shared" si="4"/>
        <v>Leve</v>
      </c>
      <c r="T18" s="24">
        <f t="shared" si="5"/>
        <v>10</v>
      </c>
      <c r="U18" s="24" t="str">
        <f t="shared" si="6"/>
        <v>IV</v>
      </c>
      <c r="V18" s="77" t="str">
        <f t="shared" si="7"/>
        <v>Aceptable</v>
      </c>
      <c r="W18" s="60">
        <v>1</v>
      </c>
      <c r="X18" s="60"/>
      <c r="Y18" s="23">
        <f t="shared" si="8"/>
        <v>1</v>
      </c>
      <c r="Z18" s="37" t="s">
        <v>104</v>
      </c>
      <c r="AA18" s="41" t="s">
        <v>112</v>
      </c>
      <c r="AB18" s="41" t="s">
        <v>112</v>
      </c>
      <c r="AC18" s="41" t="s">
        <v>112</v>
      </c>
      <c r="AD18" s="41" t="s">
        <v>199</v>
      </c>
      <c r="AE18" s="41" t="s">
        <v>112</v>
      </c>
      <c r="AF18" s="40" t="s">
        <v>220</v>
      </c>
    </row>
    <row r="19" spans="1:32" ht="107.25" x14ac:dyDescent="0.25">
      <c r="A19" s="122"/>
      <c r="B19" s="122"/>
      <c r="C19" s="123"/>
      <c r="D19" s="123"/>
      <c r="E19" s="22" t="s">
        <v>17</v>
      </c>
      <c r="F19" s="37" t="s">
        <v>48</v>
      </c>
      <c r="G19" s="38" t="s">
        <v>41</v>
      </c>
      <c r="H19" s="38" t="s">
        <v>146</v>
      </c>
      <c r="I19" s="8" t="s">
        <v>43</v>
      </c>
      <c r="J19" s="8" t="s">
        <v>39</v>
      </c>
      <c r="K19" s="8" t="s">
        <v>39</v>
      </c>
      <c r="L19" s="22"/>
      <c r="M19" s="23" t="str">
        <f t="shared" si="0"/>
        <v>Bajo</v>
      </c>
      <c r="N19" s="22">
        <v>1</v>
      </c>
      <c r="O19" s="68" t="str">
        <f t="shared" si="1"/>
        <v>Esporádica</v>
      </c>
      <c r="P19" s="24">
        <f t="shared" si="2"/>
        <v>1</v>
      </c>
      <c r="Q19" s="78" t="str">
        <f t="shared" si="3"/>
        <v>Bajo</v>
      </c>
      <c r="R19" s="22">
        <v>10</v>
      </c>
      <c r="S19" s="68" t="str">
        <f t="shared" si="4"/>
        <v>Leve</v>
      </c>
      <c r="T19" s="24">
        <f t="shared" si="5"/>
        <v>10</v>
      </c>
      <c r="U19" s="24" t="str">
        <f t="shared" si="6"/>
        <v>IV</v>
      </c>
      <c r="V19" s="77" t="str">
        <f t="shared" si="7"/>
        <v>Aceptable</v>
      </c>
      <c r="W19" s="22">
        <v>1</v>
      </c>
      <c r="X19" s="22"/>
      <c r="Y19" s="23">
        <f t="shared" si="8"/>
        <v>1</v>
      </c>
      <c r="Z19" s="23" t="s">
        <v>105</v>
      </c>
      <c r="AA19" s="41" t="s">
        <v>112</v>
      </c>
      <c r="AB19" s="41" t="s">
        <v>112</v>
      </c>
      <c r="AC19" s="22" t="s">
        <v>160</v>
      </c>
      <c r="AD19" s="9" t="s">
        <v>44</v>
      </c>
      <c r="AE19" s="41" t="s">
        <v>112</v>
      </c>
      <c r="AF19" s="61" t="s">
        <v>221</v>
      </c>
    </row>
    <row r="20" spans="1:32" ht="150" x14ac:dyDescent="0.25">
      <c r="A20" s="122"/>
      <c r="B20" s="122"/>
      <c r="C20" s="123"/>
      <c r="D20" s="123"/>
      <c r="E20" s="22" t="s">
        <v>17</v>
      </c>
      <c r="F20" s="37" t="s">
        <v>88</v>
      </c>
      <c r="G20" s="58" t="s">
        <v>89</v>
      </c>
      <c r="H20" s="38" t="s">
        <v>200</v>
      </c>
      <c r="I20" s="8" t="s">
        <v>39</v>
      </c>
      <c r="J20" s="37" t="s">
        <v>39</v>
      </c>
      <c r="K20" s="37" t="s">
        <v>183</v>
      </c>
      <c r="L20" s="22"/>
      <c r="M20" s="23" t="str">
        <f t="shared" si="0"/>
        <v>Bajo</v>
      </c>
      <c r="N20" s="22">
        <v>1</v>
      </c>
      <c r="O20" s="68" t="str">
        <f t="shared" si="1"/>
        <v>Esporádica</v>
      </c>
      <c r="P20" s="24">
        <f t="shared" si="2"/>
        <v>1</v>
      </c>
      <c r="Q20" s="78" t="str">
        <f t="shared" si="3"/>
        <v>Bajo</v>
      </c>
      <c r="R20" s="22">
        <v>100</v>
      </c>
      <c r="S20" s="68" t="str">
        <f t="shared" si="4"/>
        <v>Muerte</v>
      </c>
      <c r="T20" s="24">
        <f t="shared" si="5"/>
        <v>100</v>
      </c>
      <c r="U20" s="24" t="str">
        <f t="shared" si="6"/>
        <v>III</v>
      </c>
      <c r="V20" s="77" t="str">
        <f t="shared" si="7"/>
        <v>Mejorable</v>
      </c>
      <c r="W20" s="22">
        <v>1</v>
      </c>
      <c r="X20" s="22"/>
      <c r="Y20" s="23">
        <f t="shared" si="8"/>
        <v>1</v>
      </c>
      <c r="Z20" s="37" t="s">
        <v>104</v>
      </c>
      <c r="AA20" s="41" t="s">
        <v>112</v>
      </c>
      <c r="AB20" s="41" t="s">
        <v>112</v>
      </c>
      <c r="AC20" s="41" t="s">
        <v>112</v>
      </c>
      <c r="AD20" s="41" t="s">
        <v>112</v>
      </c>
      <c r="AE20" s="41" t="s">
        <v>112</v>
      </c>
      <c r="AF20" s="61" t="s">
        <v>222</v>
      </c>
    </row>
    <row r="21" spans="1:32" ht="150" x14ac:dyDescent="0.25">
      <c r="A21" s="122"/>
      <c r="B21" s="122"/>
      <c r="C21" s="123"/>
      <c r="D21" s="123"/>
      <c r="E21" s="22" t="s">
        <v>17</v>
      </c>
      <c r="F21" s="37" t="s">
        <v>88</v>
      </c>
      <c r="G21" s="58" t="s">
        <v>92</v>
      </c>
      <c r="H21" s="38" t="s">
        <v>200</v>
      </c>
      <c r="I21" s="8" t="s">
        <v>39</v>
      </c>
      <c r="J21" s="37" t="s">
        <v>39</v>
      </c>
      <c r="K21" s="37" t="s">
        <v>183</v>
      </c>
      <c r="L21" s="22"/>
      <c r="M21" s="23" t="str">
        <f t="shared" si="0"/>
        <v>Bajo</v>
      </c>
      <c r="N21" s="22">
        <v>1</v>
      </c>
      <c r="O21" s="68" t="str">
        <f t="shared" si="1"/>
        <v>Esporádica</v>
      </c>
      <c r="P21" s="24">
        <f t="shared" si="2"/>
        <v>1</v>
      </c>
      <c r="Q21" s="78" t="str">
        <f t="shared" si="3"/>
        <v>Bajo</v>
      </c>
      <c r="R21" s="22">
        <v>100</v>
      </c>
      <c r="S21" s="68" t="str">
        <f t="shared" si="4"/>
        <v>Muerte</v>
      </c>
      <c r="T21" s="24">
        <f t="shared" si="5"/>
        <v>100</v>
      </c>
      <c r="U21" s="24" t="str">
        <f t="shared" si="6"/>
        <v>III</v>
      </c>
      <c r="V21" s="77" t="str">
        <f t="shared" si="7"/>
        <v>Mejorable</v>
      </c>
      <c r="W21" s="22">
        <v>1</v>
      </c>
      <c r="X21" s="22"/>
      <c r="Y21" s="23">
        <f t="shared" si="8"/>
        <v>1</v>
      </c>
      <c r="Z21" s="37" t="s">
        <v>104</v>
      </c>
      <c r="AA21" s="41" t="s">
        <v>112</v>
      </c>
      <c r="AB21" s="41" t="s">
        <v>112</v>
      </c>
      <c r="AC21" s="41" t="s">
        <v>112</v>
      </c>
      <c r="AD21" s="41" t="s">
        <v>112</v>
      </c>
      <c r="AE21" s="41" t="s">
        <v>112</v>
      </c>
      <c r="AF21" s="61" t="s">
        <v>222</v>
      </c>
    </row>
    <row r="22" spans="1:32" ht="210" x14ac:dyDescent="0.25">
      <c r="A22" s="122"/>
      <c r="B22" s="122"/>
      <c r="C22" s="123"/>
      <c r="D22" s="123"/>
      <c r="E22" s="22" t="s">
        <v>17</v>
      </c>
      <c r="F22" s="37" t="s">
        <v>88</v>
      </c>
      <c r="G22" s="59" t="s">
        <v>93</v>
      </c>
      <c r="H22" s="38" t="s">
        <v>202</v>
      </c>
      <c r="I22" s="8" t="s">
        <v>39</v>
      </c>
      <c r="J22" s="37" t="s">
        <v>39</v>
      </c>
      <c r="K22" s="37" t="s">
        <v>183</v>
      </c>
      <c r="L22" s="22"/>
      <c r="M22" s="23" t="str">
        <f t="shared" si="0"/>
        <v>Bajo</v>
      </c>
      <c r="N22" s="22">
        <v>1</v>
      </c>
      <c r="O22" s="68" t="str">
        <f t="shared" si="1"/>
        <v>Esporádica</v>
      </c>
      <c r="P22" s="24">
        <f t="shared" si="2"/>
        <v>1</v>
      </c>
      <c r="Q22" s="78" t="str">
        <f t="shared" si="3"/>
        <v>Bajo</v>
      </c>
      <c r="R22" s="22">
        <v>100</v>
      </c>
      <c r="S22" s="68" t="str">
        <f t="shared" si="4"/>
        <v>Muerte</v>
      </c>
      <c r="T22" s="24">
        <f t="shared" si="5"/>
        <v>100</v>
      </c>
      <c r="U22" s="24" t="str">
        <f t="shared" si="6"/>
        <v>III</v>
      </c>
      <c r="V22" s="77" t="str">
        <f t="shared" si="7"/>
        <v>Mejorable</v>
      </c>
      <c r="W22" s="22">
        <v>1</v>
      </c>
      <c r="X22" s="22"/>
      <c r="Y22" s="23">
        <f t="shared" si="8"/>
        <v>1</v>
      </c>
      <c r="Z22" s="37" t="s">
        <v>104</v>
      </c>
      <c r="AA22" s="41" t="s">
        <v>112</v>
      </c>
      <c r="AB22" s="41" t="s">
        <v>112</v>
      </c>
      <c r="AC22" s="41" t="s">
        <v>112</v>
      </c>
      <c r="AD22" s="41" t="s">
        <v>112</v>
      </c>
      <c r="AE22" s="41" t="s">
        <v>112</v>
      </c>
      <c r="AF22" s="61" t="s">
        <v>222</v>
      </c>
    </row>
    <row r="23" spans="1:32" s="32" customFormat="1" ht="107.25" x14ac:dyDescent="0.25">
      <c r="A23" s="122"/>
      <c r="B23" s="122"/>
      <c r="C23" s="123"/>
      <c r="D23" s="123"/>
      <c r="E23" s="37" t="s">
        <v>104</v>
      </c>
      <c r="F23" s="37" t="s">
        <v>88</v>
      </c>
      <c r="G23" s="38" t="s">
        <v>90</v>
      </c>
      <c r="H23" s="38" t="s">
        <v>162</v>
      </c>
      <c r="I23" s="8" t="s">
        <v>39</v>
      </c>
      <c r="J23" s="8" t="s">
        <v>39</v>
      </c>
      <c r="K23" s="37" t="s">
        <v>163</v>
      </c>
      <c r="L23" s="22"/>
      <c r="M23" s="23" t="str">
        <f t="shared" si="0"/>
        <v>Bajo</v>
      </c>
      <c r="N23" s="22">
        <v>1</v>
      </c>
      <c r="O23" s="68" t="str">
        <f t="shared" si="1"/>
        <v>Esporádica</v>
      </c>
      <c r="P23" s="24">
        <f t="shared" si="2"/>
        <v>1</v>
      </c>
      <c r="Q23" s="78" t="str">
        <f t="shared" si="3"/>
        <v>Bajo</v>
      </c>
      <c r="R23" s="22">
        <v>100</v>
      </c>
      <c r="S23" s="68" t="str">
        <f t="shared" si="4"/>
        <v>Muerte</v>
      </c>
      <c r="T23" s="24">
        <f t="shared" si="5"/>
        <v>100</v>
      </c>
      <c r="U23" s="24" t="str">
        <f t="shared" si="6"/>
        <v>III</v>
      </c>
      <c r="V23" s="77" t="str">
        <f t="shared" si="7"/>
        <v>Mejorable</v>
      </c>
      <c r="W23" s="60">
        <v>1</v>
      </c>
      <c r="X23" s="60"/>
      <c r="Y23" s="23">
        <f t="shared" si="8"/>
        <v>1</v>
      </c>
      <c r="Z23" s="37" t="s">
        <v>104</v>
      </c>
      <c r="AA23" s="41" t="s">
        <v>112</v>
      </c>
      <c r="AB23" s="41" t="s">
        <v>112</v>
      </c>
      <c r="AC23" s="41" t="s">
        <v>164</v>
      </c>
      <c r="AD23" s="41" t="s">
        <v>165</v>
      </c>
      <c r="AE23" s="41" t="s">
        <v>112</v>
      </c>
      <c r="AF23" s="61" t="s">
        <v>222</v>
      </c>
    </row>
    <row r="24" spans="1:32" s="32" customFormat="1" ht="107.25" x14ac:dyDescent="0.25">
      <c r="A24" s="122"/>
      <c r="B24" s="122"/>
      <c r="C24" s="123"/>
      <c r="D24" s="123"/>
      <c r="E24" s="37" t="s">
        <v>104</v>
      </c>
      <c r="F24" s="37" t="s">
        <v>51</v>
      </c>
      <c r="G24" s="38" t="s">
        <v>94</v>
      </c>
      <c r="H24" s="38" t="s">
        <v>111</v>
      </c>
      <c r="I24" s="8" t="s">
        <v>37</v>
      </c>
      <c r="J24" s="8" t="s">
        <v>38</v>
      </c>
      <c r="K24" s="37" t="s">
        <v>125</v>
      </c>
      <c r="L24" s="22">
        <v>2</v>
      </c>
      <c r="M24" s="23" t="str">
        <f t="shared" si="0"/>
        <v>Medio</v>
      </c>
      <c r="N24" s="22">
        <v>1</v>
      </c>
      <c r="O24" s="68" t="str">
        <f t="shared" si="1"/>
        <v>Esporádica</v>
      </c>
      <c r="P24" s="24">
        <f t="shared" si="2"/>
        <v>2</v>
      </c>
      <c r="Q24" s="78" t="str">
        <f t="shared" si="3"/>
        <v>Bajo</v>
      </c>
      <c r="R24" s="22">
        <v>10</v>
      </c>
      <c r="S24" s="68" t="str">
        <f t="shared" si="4"/>
        <v>Leve</v>
      </c>
      <c r="T24" s="24">
        <f t="shared" si="5"/>
        <v>20</v>
      </c>
      <c r="U24" s="24" t="str">
        <f t="shared" si="6"/>
        <v>IV</v>
      </c>
      <c r="V24" s="77" t="str">
        <f t="shared" si="7"/>
        <v>Aceptable</v>
      </c>
      <c r="W24" s="60">
        <v>1</v>
      </c>
      <c r="X24" s="60"/>
      <c r="Y24" s="23">
        <f t="shared" si="8"/>
        <v>1</v>
      </c>
      <c r="Z24" s="37" t="s">
        <v>104</v>
      </c>
      <c r="AA24" s="41" t="s">
        <v>112</v>
      </c>
      <c r="AB24" s="41" t="s">
        <v>112</v>
      </c>
      <c r="AC24" s="41" t="s">
        <v>148</v>
      </c>
      <c r="AD24" s="41" t="s">
        <v>149</v>
      </c>
      <c r="AE24" s="41" t="s">
        <v>112</v>
      </c>
      <c r="AF24" s="40" t="s">
        <v>223</v>
      </c>
    </row>
    <row r="25" spans="1:32" s="32" customFormat="1" ht="107.25" x14ac:dyDescent="0.25">
      <c r="A25" s="122"/>
      <c r="B25" s="122"/>
      <c r="C25" s="123"/>
      <c r="D25" s="123"/>
      <c r="E25" s="37" t="s">
        <v>104</v>
      </c>
      <c r="F25" s="37" t="s">
        <v>51</v>
      </c>
      <c r="G25" s="59" t="s">
        <v>95</v>
      </c>
      <c r="H25" s="38" t="s">
        <v>111</v>
      </c>
      <c r="I25" s="8" t="s">
        <v>37</v>
      </c>
      <c r="J25" s="8" t="s">
        <v>38</v>
      </c>
      <c r="K25" s="37" t="s">
        <v>125</v>
      </c>
      <c r="L25" s="22">
        <v>2</v>
      </c>
      <c r="M25" s="23" t="str">
        <f t="shared" si="0"/>
        <v>Medio</v>
      </c>
      <c r="N25" s="22">
        <v>1</v>
      </c>
      <c r="O25" s="68" t="str">
        <f t="shared" si="1"/>
        <v>Esporádica</v>
      </c>
      <c r="P25" s="24">
        <f t="shared" si="2"/>
        <v>2</v>
      </c>
      <c r="Q25" s="78" t="str">
        <f t="shared" si="3"/>
        <v>Bajo</v>
      </c>
      <c r="R25" s="22">
        <v>10</v>
      </c>
      <c r="S25" s="68" t="str">
        <f t="shared" si="4"/>
        <v>Leve</v>
      </c>
      <c r="T25" s="24">
        <f t="shared" si="5"/>
        <v>20</v>
      </c>
      <c r="U25" s="24" t="str">
        <f t="shared" si="6"/>
        <v>IV</v>
      </c>
      <c r="V25" s="77" t="str">
        <f t="shared" si="7"/>
        <v>Aceptable</v>
      </c>
      <c r="W25" s="60">
        <v>1</v>
      </c>
      <c r="X25" s="60"/>
      <c r="Y25" s="23">
        <f t="shared" si="8"/>
        <v>1</v>
      </c>
      <c r="Z25" s="37" t="s">
        <v>104</v>
      </c>
      <c r="AA25" s="41" t="s">
        <v>112</v>
      </c>
      <c r="AB25" s="41" t="s">
        <v>112</v>
      </c>
      <c r="AC25" s="41" t="s">
        <v>148</v>
      </c>
      <c r="AD25" s="41" t="s">
        <v>149</v>
      </c>
      <c r="AE25" s="41" t="s">
        <v>112</v>
      </c>
      <c r="AF25" s="40" t="s">
        <v>223</v>
      </c>
    </row>
    <row r="26" spans="1:32" ht="107.25" x14ac:dyDescent="0.25">
      <c r="A26" s="122"/>
      <c r="B26" s="122"/>
      <c r="C26" s="123"/>
      <c r="D26" s="123"/>
      <c r="E26" s="22" t="s">
        <v>17</v>
      </c>
      <c r="F26" s="37" t="s">
        <v>48</v>
      </c>
      <c r="G26" s="8" t="s">
        <v>41</v>
      </c>
      <c r="H26" s="62" t="s">
        <v>42</v>
      </c>
      <c r="I26" s="8" t="s">
        <v>43</v>
      </c>
      <c r="J26" s="8" t="s">
        <v>39</v>
      </c>
      <c r="K26" s="8" t="s">
        <v>39</v>
      </c>
      <c r="L26" s="22"/>
      <c r="M26" s="23" t="str">
        <f t="shared" si="0"/>
        <v>Bajo</v>
      </c>
      <c r="N26" s="22">
        <v>1</v>
      </c>
      <c r="O26" s="68" t="str">
        <f t="shared" si="1"/>
        <v>Esporádica</v>
      </c>
      <c r="P26" s="24">
        <f t="shared" si="2"/>
        <v>1</v>
      </c>
      <c r="Q26" s="78" t="str">
        <f t="shared" si="3"/>
        <v>Bajo</v>
      </c>
      <c r="R26" s="22">
        <v>10</v>
      </c>
      <c r="S26" s="68" t="str">
        <f t="shared" si="4"/>
        <v>Leve</v>
      </c>
      <c r="T26" s="24">
        <f t="shared" si="5"/>
        <v>10</v>
      </c>
      <c r="U26" s="24" t="str">
        <f t="shared" si="6"/>
        <v>IV</v>
      </c>
      <c r="V26" s="77" t="str">
        <f t="shared" si="7"/>
        <v>Aceptable</v>
      </c>
      <c r="W26" s="22">
        <v>1</v>
      </c>
      <c r="X26" s="22"/>
      <c r="Y26" s="23">
        <f t="shared" si="8"/>
        <v>1</v>
      </c>
      <c r="Z26" s="23" t="s">
        <v>17</v>
      </c>
      <c r="AA26" s="41" t="s">
        <v>112</v>
      </c>
      <c r="AB26" s="41" t="s">
        <v>112</v>
      </c>
      <c r="AC26" s="41" t="s">
        <v>164</v>
      </c>
      <c r="AD26" s="9" t="s">
        <v>44</v>
      </c>
      <c r="AE26" s="41" t="s">
        <v>112</v>
      </c>
      <c r="AF26" s="61" t="s">
        <v>222</v>
      </c>
    </row>
  </sheetData>
  <sheetProtection formatCells="0" formatColumns="0" formatRows="0" insertRows="0" deleteRows="0" selectLockedCells="1" sort="0" autoFilter="0"/>
  <mergeCells count="27">
    <mergeCell ref="A11:A26"/>
    <mergeCell ref="B11:B26"/>
    <mergeCell ref="C11:C26"/>
    <mergeCell ref="D11:D26"/>
    <mergeCell ref="AA7:AE9"/>
    <mergeCell ref="H7:H10"/>
    <mergeCell ref="I7:K9"/>
    <mergeCell ref="AF7:AF10"/>
    <mergeCell ref="L10:M10"/>
    <mergeCell ref="N10:O10"/>
    <mergeCell ref="P10:Q10"/>
    <mergeCell ref="R10:S10"/>
    <mergeCell ref="T10:U10"/>
    <mergeCell ref="L7:U9"/>
    <mergeCell ref="V7:V10"/>
    <mergeCell ref="W7:Y9"/>
    <mergeCell ref="Z7:Z10"/>
    <mergeCell ref="A2:AE2"/>
    <mergeCell ref="A5:C5"/>
    <mergeCell ref="D5:F5"/>
    <mergeCell ref="I5:J5"/>
    <mergeCell ref="A7:A10"/>
    <mergeCell ref="B7:B10"/>
    <mergeCell ref="C7:C10"/>
    <mergeCell ref="D7:D10"/>
    <mergeCell ref="E7:E10"/>
    <mergeCell ref="F7:G9"/>
  </mergeCells>
  <conditionalFormatting sqref="U13 U11 U15 U19">
    <cfRule type="cellIs" dxfId="479" priority="157" stopIfTrue="1" operator="equal">
      <formula>"IV"</formula>
    </cfRule>
    <cfRule type="cellIs" dxfId="478" priority="158" stopIfTrue="1" operator="equal">
      <formula>"III"</formula>
    </cfRule>
    <cfRule type="cellIs" dxfId="477" priority="159" stopIfTrue="1" operator="equal">
      <formula>"II"</formula>
    </cfRule>
    <cfRule type="cellIs" dxfId="476" priority="160" stopIfTrue="1" operator="equal">
      <formula>"I"</formula>
    </cfRule>
  </conditionalFormatting>
  <conditionalFormatting sqref="V13 V11 V15 V19">
    <cfRule type="cellIs" dxfId="475" priority="153" operator="equal">
      <formula>"Mejorable"</formula>
    </cfRule>
    <cfRule type="cellIs" dxfId="474" priority="155" stopIfTrue="1" operator="equal">
      <formula>"No Aceptable"</formula>
    </cfRule>
    <cfRule type="cellIs" dxfId="473" priority="156" stopIfTrue="1" operator="equal">
      <formula>"Aceptable"</formula>
    </cfRule>
  </conditionalFormatting>
  <conditionalFormatting sqref="V13 V11 V15 V19">
    <cfRule type="cellIs" dxfId="472" priority="154" operator="equal">
      <formula>"No Aceptable  o Aceptable con control específico"</formula>
    </cfRule>
  </conditionalFormatting>
  <conditionalFormatting sqref="U17 U23:U24 U26">
    <cfRule type="cellIs" dxfId="471" priority="189" stopIfTrue="1" operator="equal">
      <formula>"IV"</formula>
    </cfRule>
    <cfRule type="cellIs" dxfId="470" priority="190" stopIfTrue="1" operator="equal">
      <formula>"III"</formula>
    </cfRule>
    <cfRule type="cellIs" dxfId="469" priority="191" stopIfTrue="1" operator="equal">
      <formula>"II"</formula>
    </cfRule>
    <cfRule type="cellIs" dxfId="468" priority="192" stopIfTrue="1" operator="equal">
      <formula>"I"</formula>
    </cfRule>
  </conditionalFormatting>
  <conditionalFormatting sqref="V17 V23:V24 V26">
    <cfRule type="cellIs" dxfId="467" priority="185" operator="equal">
      <formula>"Mejorable"</formula>
    </cfRule>
    <cfRule type="cellIs" dxfId="466" priority="187" stopIfTrue="1" operator="equal">
      <formula>"No Aceptable"</formula>
    </cfRule>
    <cfRule type="cellIs" dxfId="465" priority="188" stopIfTrue="1" operator="equal">
      <formula>"Aceptable"</formula>
    </cfRule>
  </conditionalFormatting>
  <conditionalFormatting sqref="V17 V23:V24 V26">
    <cfRule type="cellIs" dxfId="464" priority="186" operator="equal">
      <formula>"No Aceptable  o Aceptable con control específico"</formula>
    </cfRule>
  </conditionalFormatting>
  <conditionalFormatting sqref="U16">
    <cfRule type="cellIs" dxfId="463" priority="181" stopIfTrue="1" operator="equal">
      <formula>"IV"</formula>
    </cfRule>
    <cfRule type="cellIs" dxfId="462" priority="182" stopIfTrue="1" operator="equal">
      <formula>"III"</formula>
    </cfRule>
    <cfRule type="cellIs" dxfId="461" priority="183" stopIfTrue="1" operator="equal">
      <formula>"II"</formula>
    </cfRule>
    <cfRule type="cellIs" dxfId="460" priority="184" stopIfTrue="1" operator="equal">
      <formula>"I"</formula>
    </cfRule>
  </conditionalFormatting>
  <conditionalFormatting sqref="V16">
    <cfRule type="cellIs" dxfId="459" priority="177" operator="equal">
      <formula>"Mejorable"</formula>
    </cfRule>
    <cfRule type="cellIs" dxfId="458" priority="179" stopIfTrue="1" operator="equal">
      <formula>"No Aceptable"</formula>
    </cfRule>
    <cfRule type="cellIs" dxfId="457" priority="180" stopIfTrue="1" operator="equal">
      <formula>"Aceptable"</formula>
    </cfRule>
  </conditionalFormatting>
  <conditionalFormatting sqref="V16">
    <cfRule type="cellIs" dxfId="456" priority="178" operator="equal">
      <formula>"No Aceptable  o Aceptable con control específico"</formula>
    </cfRule>
  </conditionalFormatting>
  <conditionalFormatting sqref="U18">
    <cfRule type="cellIs" dxfId="455" priority="165" stopIfTrue="1" operator="equal">
      <formula>"IV"</formula>
    </cfRule>
    <cfRule type="cellIs" dxfId="454" priority="166" stopIfTrue="1" operator="equal">
      <formula>"III"</formula>
    </cfRule>
    <cfRule type="cellIs" dxfId="453" priority="167" stopIfTrue="1" operator="equal">
      <formula>"II"</formula>
    </cfRule>
    <cfRule type="cellIs" dxfId="452" priority="168" stopIfTrue="1" operator="equal">
      <formula>"I"</formula>
    </cfRule>
  </conditionalFormatting>
  <conditionalFormatting sqref="V18">
    <cfRule type="cellIs" dxfId="451" priority="161" operator="equal">
      <formula>"Mejorable"</formula>
    </cfRule>
    <cfRule type="cellIs" dxfId="450" priority="163" stopIfTrue="1" operator="equal">
      <formula>"No Aceptable"</formula>
    </cfRule>
    <cfRule type="cellIs" dxfId="449" priority="164" stopIfTrue="1" operator="equal">
      <formula>"Aceptable"</formula>
    </cfRule>
  </conditionalFormatting>
  <conditionalFormatting sqref="V18">
    <cfRule type="cellIs" dxfId="448" priority="162" operator="equal">
      <formula>"No Aceptable  o Aceptable con control específico"</formula>
    </cfRule>
  </conditionalFormatting>
  <conditionalFormatting sqref="U12">
    <cfRule type="cellIs" dxfId="447" priority="117" stopIfTrue="1" operator="equal">
      <formula>"IV"</formula>
    </cfRule>
    <cfRule type="cellIs" dxfId="446" priority="118" stopIfTrue="1" operator="equal">
      <formula>"III"</formula>
    </cfRule>
    <cfRule type="cellIs" dxfId="445" priority="119" stopIfTrue="1" operator="equal">
      <formula>"II"</formula>
    </cfRule>
    <cfRule type="cellIs" dxfId="444" priority="120" stopIfTrue="1" operator="equal">
      <formula>"I"</formula>
    </cfRule>
  </conditionalFormatting>
  <conditionalFormatting sqref="V12">
    <cfRule type="cellIs" dxfId="443" priority="113" operator="equal">
      <formula>"Mejorable"</formula>
    </cfRule>
    <cfRule type="cellIs" dxfId="442" priority="115" stopIfTrue="1" operator="equal">
      <formula>"No Aceptable"</formula>
    </cfRule>
    <cfRule type="cellIs" dxfId="441" priority="116" stopIfTrue="1" operator="equal">
      <formula>"Aceptable"</formula>
    </cfRule>
  </conditionalFormatting>
  <conditionalFormatting sqref="V12">
    <cfRule type="cellIs" dxfId="440" priority="114" operator="equal">
      <formula>"No Aceptable  o Aceptable con control específico"</formula>
    </cfRule>
  </conditionalFormatting>
  <conditionalFormatting sqref="U14">
    <cfRule type="cellIs" dxfId="439" priority="109" stopIfTrue="1" operator="equal">
      <formula>"IV"</formula>
    </cfRule>
    <cfRule type="cellIs" dxfId="438" priority="110" stopIfTrue="1" operator="equal">
      <formula>"III"</formula>
    </cfRule>
    <cfRule type="cellIs" dxfId="437" priority="111" stopIfTrue="1" operator="equal">
      <formula>"II"</formula>
    </cfRule>
    <cfRule type="cellIs" dxfId="436" priority="112" stopIfTrue="1" operator="equal">
      <formula>"I"</formula>
    </cfRule>
  </conditionalFormatting>
  <conditionalFormatting sqref="V14">
    <cfRule type="cellIs" dxfId="435" priority="105" operator="equal">
      <formula>"Mejorable"</formula>
    </cfRule>
    <cfRule type="cellIs" dxfId="434" priority="107" stopIfTrue="1" operator="equal">
      <formula>"No Aceptable"</formula>
    </cfRule>
    <cfRule type="cellIs" dxfId="433" priority="108" stopIfTrue="1" operator="equal">
      <formula>"Aceptable"</formula>
    </cfRule>
  </conditionalFormatting>
  <conditionalFormatting sqref="V14">
    <cfRule type="cellIs" dxfId="432" priority="106" operator="equal">
      <formula>"No Aceptable  o Aceptable con control específico"</formula>
    </cfRule>
  </conditionalFormatting>
  <conditionalFormatting sqref="U20">
    <cfRule type="cellIs" dxfId="431" priority="45" stopIfTrue="1" operator="equal">
      <formula>"IV"</formula>
    </cfRule>
    <cfRule type="cellIs" dxfId="430" priority="46" stopIfTrue="1" operator="equal">
      <formula>"III"</formula>
    </cfRule>
    <cfRule type="cellIs" dxfId="429" priority="47" stopIfTrue="1" operator="equal">
      <formula>"II"</formula>
    </cfRule>
    <cfRule type="cellIs" dxfId="428" priority="48" stopIfTrue="1" operator="equal">
      <formula>"I"</formula>
    </cfRule>
  </conditionalFormatting>
  <conditionalFormatting sqref="V20">
    <cfRule type="cellIs" dxfId="427" priority="41" operator="equal">
      <formula>"Mejorable"</formula>
    </cfRule>
    <cfRule type="cellIs" dxfId="426" priority="43" stopIfTrue="1" operator="equal">
      <formula>"No Aceptable"</formula>
    </cfRule>
    <cfRule type="cellIs" dxfId="425" priority="44" stopIfTrue="1" operator="equal">
      <formula>"Aceptable"</formula>
    </cfRule>
  </conditionalFormatting>
  <conditionalFormatting sqref="V20">
    <cfRule type="cellIs" dxfId="424" priority="42" operator="equal">
      <formula>"No Aceptable  o Aceptable con control específico"</formula>
    </cfRule>
  </conditionalFormatting>
  <conditionalFormatting sqref="U21">
    <cfRule type="cellIs" dxfId="423" priority="29" stopIfTrue="1" operator="equal">
      <formula>"IV"</formula>
    </cfRule>
    <cfRule type="cellIs" dxfId="422" priority="30" stopIfTrue="1" operator="equal">
      <formula>"III"</formula>
    </cfRule>
    <cfRule type="cellIs" dxfId="421" priority="31" stopIfTrue="1" operator="equal">
      <formula>"II"</formula>
    </cfRule>
    <cfRule type="cellIs" dxfId="420" priority="32" stopIfTrue="1" operator="equal">
      <formula>"I"</formula>
    </cfRule>
  </conditionalFormatting>
  <conditionalFormatting sqref="V21">
    <cfRule type="cellIs" dxfId="419" priority="25" operator="equal">
      <formula>"Mejorable"</formula>
    </cfRule>
    <cfRule type="cellIs" dxfId="418" priority="27" stopIfTrue="1" operator="equal">
      <formula>"No Aceptable"</formula>
    </cfRule>
    <cfRule type="cellIs" dxfId="417" priority="28" stopIfTrue="1" operator="equal">
      <formula>"Aceptable"</formula>
    </cfRule>
  </conditionalFormatting>
  <conditionalFormatting sqref="V21">
    <cfRule type="cellIs" dxfId="416" priority="26" operator="equal">
      <formula>"No Aceptable  o Aceptable con control específico"</formula>
    </cfRule>
  </conditionalFormatting>
  <conditionalFormatting sqref="U22">
    <cfRule type="cellIs" dxfId="415" priority="21" stopIfTrue="1" operator="equal">
      <formula>"IV"</formula>
    </cfRule>
    <cfRule type="cellIs" dxfId="414" priority="22" stopIfTrue="1" operator="equal">
      <formula>"III"</formula>
    </cfRule>
    <cfRule type="cellIs" dxfId="413" priority="23" stopIfTrue="1" operator="equal">
      <formula>"II"</formula>
    </cfRule>
    <cfRule type="cellIs" dxfId="412" priority="24" stopIfTrue="1" operator="equal">
      <formula>"I"</formula>
    </cfRule>
  </conditionalFormatting>
  <conditionalFormatting sqref="V22">
    <cfRule type="cellIs" dxfId="411" priority="17" operator="equal">
      <formula>"Mejorable"</formula>
    </cfRule>
    <cfRule type="cellIs" dxfId="410" priority="19" stopIfTrue="1" operator="equal">
      <formula>"No Aceptable"</formula>
    </cfRule>
    <cfRule type="cellIs" dxfId="409" priority="20" stopIfTrue="1" operator="equal">
      <formula>"Aceptable"</formula>
    </cfRule>
  </conditionalFormatting>
  <conditionalFormatting sqref="V22">
    <cfRule type="cellIs" dxfId="408" priority="18" operator="equal">
      <formula>"No Aceptable  o Aceptable con control específico"</formula>
    </cfRule>
  </conditionalFormatting>
  <conditionalFormatting sqref="U25">
    <cfRule type="cellIs" dxfId="407" priority="13" stopIfTrue="1" operator="equal">
      <formula>"IV"</formula>
    </cfRule>
    <cfRule type="cellIs" dxfId="406" priority="14" stopIfTrue="1" operator="equal">
      <formula>"III"</formula>
    </cfRule>
    <cfRule type="cellIs" dxfId="405" priority="15" stopIfTrue="1" operator="equal">
      <formula>"II"</formula>
    </cfRule>
    <cfRule type="cellIs" dxfId="404" priority="16" stopIfTrue="1" operator="equal">
      <formula>"I"</formula>
    </cfRule>
  </conditionalFormatting>
  <conditionalFormatting sqref="V25">
    <cfRule type="cellIs" dxfId="403" priority="9" operator="equal">
      <formula>"Mejorable"</formula>
    </cfRule>
    <cfRule type="cellIs" dxfId="402" priority="11" stopIfTrue="1" operator="equal">
      <formula>"No Aceptable"</formula>
    </cfRule>
    <cfRule type="cellIs" dxfId="401" priority="12" stopIfTrue="1" operator="equal">
      <formula>"Aceptable"</formula>
    </cfRule>
  </conditionalFormatting>
  <conditionalFormatting sqref="V25">
    <cfRule type="cellIs" dxfId="400" priority="10" operator="equal">
      <formula>"No Aceptable  o Aceptable con control específico"</formula>
    </cfRule>
  </conditionalFormatting>
  <dataValidations disablePrompts="1" count="6">
    <dataValidation type="list" allowBlank="1" showInputMessage="1" showErrorMessage="1" sqref="WVF982582:WVF982599 WLJ982582:WLJ982599 AA65078:AE65095 IT65078:IT65095 SP65078:SP65095 ACL65078:ACL65095 AMH65078:AMH65095 AWD65078:AWD65095 BFZ65078:BFZ65095 BPV65078:BPV65095 BZR65078:BZR65095 CJN65078:CJN65095 CTJ65078:CTJ65095 DDF65078:DDF65095 DNB65078:DNB65095 DWX65078:DWX65095 EGT65078:EGT65095 EQP65078:EQP65095 FAL65078:FAL65095 FKH65078:FKH65095 FUD65078:FUD65095 GDZ65078:GDZ65095 GNV65078:GNV65095 GXR65078:GXR65095 HHN65078:HHN65095 HRJ65078:HRJ65095 IBF65078:IBF65095 ILB65078:ILB65095 IUX65078:IUX65095 JET65078:JET65095 JOP65078:JOP65095 JYL65078:JYL65095 KIH65078:KIH65095 KSD65078:KSD65095 LBZ65078:LBZ65095 LLV65078:LLV65095 LVR65078:LVR65095 MFN65078:MFN65095 MPJ65078:MPJ65095 MZF65078:MZF65095 NJB65078:NJB65095 NSX65078:NSX65095 OCT65078:OCT65095 OMP65078:OMP65095 OWL65078:OWL65095 PGH65078:PGH65095 PQD65078:PQD65095 PZZ65078:PZZ65095 QJV65078:QJV65095 QTR65078:QTR65095 RDN65078:RDN65095 RNJ65078:RNJ65095 RXF65078:RXF65095 SHB65078:SHB65095 SQX65078:SQX65095 TAT65078:TAT65095 TKP65078:TKP65095 TUL65078:TUL65095 UEH65078:UEH65095 UOD65078:UOD65095 UXZ65078:UXZ65095 VHV65078:VHV65095 VRR65078:VRR65095 WBN65078:WBN65095 WLJ65078:WLJ65095 WVF65078:WVF65095 AA130614:AE130631 IT130614:IT130631 SP130614:SP130631 ACL130614:ACL130631 AMH130614:AMH130631 AWD130614:AWD130631 BFZ130614:BFZ130631 BPV130614:BPV130631 BZR130614:BZR130631 CJN130614:CJN130631 CTJ130614:CTJ130631 DDF130614:DDF130631 DNB130614:DNB130631 DWX130614:DWX130631 EGT130614:EGT130631 EQP130614:EQP130631 FAL130614:FAL130631 FKH130614:FKH130631 FUD130614:FUD130631 GDZ130614:GDZ130631 GNV130614:GNV130631 GXR130614:GXR130631 HHN130614:HHN130631 HRJ130614:HRJ130631 IBF130614:IBF130631 ILB130614:ILB130631 IUX130614:IUX130631 JET130614:JET130631 JOP130614:JOP130631 JYL130614:JYL130631 KIH130614:KIH130631 KSD130614:KSD130631 LBZ130614:LBZ130631 LLV130614:LLV130631 LVR130614:LVR130631 MFN130614:MFN130631 MPJ130614:MPJ130631 MZF130614:MZF130631 NJB130614:NJB130631 NSX130614:NSX130631 OCT130614:OCT130631 OMP130614:OMP130631 OWL130614:OWL130631 PGH130614:PGH130631 PQD130614:PQD130631 PZZ130614:PZZ130631 QJV130614:QJV130631 QTR130614:QTR130631 RDN130614:RDN130631 RNJ130614:RNJ130631 RXF130614:RXF130631 SHB130614:SHB130631 SQX130614:SQX130631 TAT130614:TAT130631 TKP130614:TKP130631 TUL130614:TUL130631 UEH130614:UEH130631 UOD130614:UOD130631 UXZ130614:UXZ130631 VHV130614:VHV130631 VRR130614:VRR130631 WBN130614:WBN130631 WLJ130614:WLJ130631 WVF130614:WVF130631 AA196150:AE196167 IT196150:IT196167 SP196150:SP196167 ACL196150:ACL196167 AMH196150:AMH196167 AWD196150:AWD196167 BFZ196150:BFZ196167 BPV196150:BPV196167 BZR196150:BZR196167 CJN196150:CJN196167 CTJ196150:CTJ196167 DDF196150:DDF196167 DNB196150:DNB196167 DWX196150:DWX196167 EGT196150:EGT196167 EQP196150:EQP196167 FAL196150:FAL196167 FKH196150:FKH196167 FUD196150:FUD196167 GDZ196150:GDZ196167 GNV196150:GNV196167 GXR196150:GXR196167 HHN196150:HHN196167 HRJ196150:HRJ196167 IBF196150:IBF196167 ILB196150:ILB196167 IUX196150:IUX196167 JET196150:JET196167 JOP196150:JOP196167 JYL196150:JYL196167 KIH196150:KIH196167 KSD196150:KSD196167 LBZ196150:LBZ196167 LLV196150:LLV196167 LVR196150:LVR196167 MFN196150:MFN196167 MPJ196150:MPJ196167 MZF196150:MZF196167 NJB196150:NJB196167 NSX196150:NSX196167 OCT196150:OCT196167 OMP196150:OMP196167 OWL196150:OWL196167 PGH196150:PGH196167 PQD196150:PQD196167 PZZ196150:PZZ196167 QJV196150:QJV196167 QTR196150:QTR196167 RDN196150:RDN196167 RNJ196150:RNJ196167 RXF196150:RXF196167 SHB196150:SHB196167 SQX196150:SQX196167 TAT196150:TAT196167 TKP196150:TKP196167 TUL196150:TUL196167 UEH196150:UEH196167 UOD196150:UOD196167 UXZ196150:UXZ196167 VHV196150:VHV196167 VRR196150:VRR196167 WBN196150:WBN196167 WLJ196150:WLJ196167 WVF196150:WVF196167 AA261686:AE261703 IT261686:IT261703 SP261686:SP261703 ACL261686:ACL261703 AMH261686:AMH261703 AWD261686:AWD261703 BFZ261686:BFZ261703 BPV261686:BPV261703 BZR261686:BZR261703 CJN261686:CJN261703 CTJ261686:CTJ261703 DDF261686:DDF261703 DNB261686:DNB261703 DWX261686:DWX261703 EGT261686:EGT261703 EQP261686:EQP261703 FAL261686:FAL261703 FKH261686:FKH261703 FUD261686:FUD261703 GDZ261686:GDZ261703 GNV261686:GNV261703 GXR261686:GXR261703 HHN261686:HHN261703 HRJ261686:HRJ261703 IBF261686:IBF261703 ILB261686:ILB261703 IUX261686:IUX261703 JET261686:JET261703 JOP261686:JOP261703 JYL261686:JYL261703 KIH261686:KIH261703 KSD261686:KSD261703 LBZ261686:LBZ261703 LLV261686:LLV261703 LVR261686:LVR261703 MFN261686:MFN261703 MPJ261686:MPJ261703 MZF261686:MZF261703 NJB261686:NJB261703 NSX261686:NSX261703 OCT261686:OCT261703 OMP261686:OMP261703 OWL261686:OWL261703 PGH261686:PGH261703 PQD261686:PQD261703 PZZ261686:PZZ261703 QJV261686:QJV261703 QTR261686:QTR261703 RDN261686:RDN261703 RNJ261686:RNJ261703 RXF261686:RXF261703 SHB261686:SHB261703 SQX261686:SQX261703 TAT261686:TAT261703 TKP261686:TKP261703 TUL261686:TUL261703 UEH261686:UEH261703 UOD261686:UOD261703 UXZ261686:UXZ261703 VHV261686:VHV261703 VRR261686:VRR261703 WBN261686:WBN261703 WLJ261686:WLJ261703 WVF261686:WVF261703 AA327222:AE327239 IT327222:IT327239 SP327222:SP327239 ACL327222:ACL327239 AMH327222:AMH327239 AWD327222:AWD327239 BFZ327222:BFZ327239 BPV327222:BPV327239 BZR327222:BZR327239 CJN327222:CJN327239 CTJ327222:CTJ327239 DDF327222:DDF327239 DNB327222:DNB327239 DWX327222:DWX327239 EGT327222:EGT327239 EQP327222:EQP327239 FAL327222:FAL327239 FKH327222:FKH327239 FUD327222:FUD327239 GDZ327222:GDZ327239 GNV327222:GNV327239 GXR327222:GXR327239 HHN327222:HHN327239 HRJ327222:HRJ327239 IBF327222:IBF327239 ILB327222:ILB327239 IUX327222:IUX327239 JET327222:JET327239 JOP327222:JOP327239 JYL327222:JYL327239 KIH327222:KIH327239 KSD327222:KSD327239 LBZ327222:LBZ327239 LLV327222:LLV327239 LVR327222:LVR327239 MFN327222:MFN327239 MPJ327222:MPJ327239 MZF327222:MZF327239 NJB327222:NJB327239 NSX327222:NSX327239 OCT327222:OCT327239 OMP327222:OMP327239 OWL327222:OWL327239 PGH327222:PGH327239 PQD327222:PQD327239 PZZ327222:PZZ327239 QJV327222:QJV327239 QTR327222:QTR327239 RDN327222:RDN327239 RNJ327222:RNJ327239 RXF327222:RXF327239 SHB327222:SHB327239 SQX327222:SQX327239 TAT327222:TAT327239 TKP327222:TKP327239 TUL327222:TUL327239 UEH327222:UEH327239 UOD327222:UOD327239 UXZ327222:UXZ327239 VHV327222:VHV327239 VRR327222:VRR327239 WBN327222:WBN327239 WLJ327222:WLJ327239 WVF327222:WVF327239 AA392758:AE392775 IT392758:IT392775 SP392758:SP392775 ACL392758:ACL392775 AMH392758:AMH392775 AWD392758:AWD392775 BFZ392758:BFZ392775 BPV392758:BPV392775 BZR392758:BZR392775 CJN392758:CJN392775 CTJ392758:CTJ392775 DDF392758:DDF392775 DNB392758:DNB392775 DWX392758:DWX392775 EGT392758:EGT392775 EQP392758:EQP392775 FAL392758:FAL392775 FKH392758:FKH392775 FUD392758:FUD392775 GDZ392758:GDZ392775 GNV392758:GNV392775 GXR392758:GXR392775 HHN392758:HHN392775 HRJ392758:HRJ392775 IBF392758:IBF392775 ILB392758:ILB392775 IUX392758:IUX392775 JET392758:JET392775 JOP392758:JOP392775 JYL392758:JYL392775 KIH392758:KIH392775 KSD392758:KSD392775 LBZ392758:LBZ392775 LLV392758:LLV392775 LVR392758:LVR392775 MFN392758:MFN392775 MPJ392758:MPJ392775 MZF392758:MZF392775 NJB392758:NJB392775 NSX392758:NSX392775 OCT392758:OCT392775 OMP392758:OMP392775 OWL392758:OWL392775 PGH392758:PGH392775 PQD392758:PQD392775 PZZ392758:PZZ392775 QJV392758:QJV392775 QTR392758:QTR392775 RDN392758:RDN392775 RNJ392758:RNJ392775 RXF392758:RXF392775 SHB392758:SHB392775 SQX392758:SQX392775 TAT392758:TAT392775 TKP392758:TKP392775 TUL392758:TUL392775 UEH392758:UEH392775 UOD392758:UOD392775 UXZ392758:UXZ392775 VHV392758:VHV392775 VRR392758:VRR392775 WBN392758:WBN392775 WLJ392758:WLJ392775 WVF392758:WVF392775 AA458294:AE458311 IT458294:IT458311 SP458294:SP458311 ACL458294:ACL458311 AMH458294:AMH458311 AWD458294:AWD458311 BFZ458294:BFZ458311 BPV458294:BPV458311 BZR458294:BZR458311 CJN458294:CJN458311 CTJ458294:CTJ458311 DDF458294:DDF458311 DNB458294:DNB458311 DWX458294:DWX458311 EGT458294:EGT458311 EQP458294:EQP458311 FAL458294:FAL458311 FKH458294:FKH458311 FUD458294:FUD458311 GDZ458294:GDZ458311 GNV458294:GNV458311 GXR458294:GXR458311 HHN458294:HHN458311 HRJ458294:HRJ458311 IBF458294:IBF458311 ILB458294:ILB458311 IUX458294:IUX458311 JET458294:JET458311 JOP458294:JOP458311 JYL458294:JYL458311 KIH458294:KIH458311 KSD458294:KSD458311 LBZ458294:LBZ458311 LLV458294:LLV458311 LVR458294:LVR458311 MFN458294:MFN458311 MPJ458294:MPJ458311 MZF458294:MZF458311 NJB458294:NJB458311 NSX458294:NSX458311 OCT458294:OCT458311 OMP458294:OMP458311 OWL458294:OWL458311 PGH458294:PGH458311 PQD458294:PQD458311 PZZ458294:PZZ458311 QJV458294:QJV458311 QTR458294:QTR458311 RDN458294:RDN458311 RNJ458294:RNJ458311 RXF458294:RXF458311 SHB458294:SHB458311 SQX458294:SQX458311 TAT458294:TAT458311 TKP458294:TKP458311 TUL458294:TUL458311 UEH458294:UEH458311 UOD458294:UOD458311 UXZ458294:UXZ458311 VHV458294:VHV458311 VRR458294:VRR458311 WBN458294:WBN458311 WLJ458294:WLJ458311 WVF458294:WVF458311 AA523830:AE523847 IT523830:IT523847 SP523830:SP523847 ACL523830:ACL523847 AMH523830:AMH523847 AWD523830:AWD523847 BFZ523830:BFZ523847 BPV523830:BPV523847 BZR523830:BZR523847 CJN523830:CJN523847 CTJ523830:CTJ523847 DDF523830:DDF523847 DNB523830:DNB523847 DWX523830:DWX523847 EGT523830:EGT523847 EQP523830:EQP523847 FAL523830:FAL523847 FKH523830:FKH523847 FUD523830:FUD523847 GDZ523830:GDZ523847 GNV523830:GNV523847 GXR523830:GXR523847 HHN523830:HHN523847 HRJ523830:HRJ523847 IBF523830:IBF523847 ILB523830:ILB523847 IUX523830:IUX523847 JET523830:JET523847 JOP523830:JOP523847 JYL523830:JYL523847 KIH523830:KIH523847 KSD523830:KSD523847 LBZ523830:LBZ523847 LLV523830:LLV523847 LVR523830:LVR523847 MFN523830:MFN523847 MPJ523830:MPJ523847 MZF523830:MZF523847 NJB523830:NJB523847 NSX523830:NSX523847 OCT523830:OCT523847 OMP523830:OMP523847 OWL523830:OWL523847 PGH523830:PGH523847 PQD523830:PQD523847 PZZ523830:PZZ523847 QJV523830:QJV523847 QTR523830:QTR523847 RDN523830:RDN523847 RNJ523830:RNJ523847 RXF523830:RXF523847 SHB523830:SHB523847 SQX523830:SQX523847 TAT523830:TAT523847 TKP523830:TKP523847 TUL523830:TUL523847 UEH523830:UEH523847 UOD523830:UOD523847 UXZ523830:UXZ523847 VHV523830:VHV523847 VRR523830:VRR523847 WBN523830:WBN523847 WLJ523830:WLJ523847 WVF523830:WVF523847 AA589366:AE589383 IT589366:IT589383 SP589366:SP589383 ACL589366:ACL589383 AMH589366:AMH589383 AWD589366:AWD589383 BFZ589366:BFZ589383 BPV589366:BPV589383 BZR589366:BZR589383 CJN589366:CJN589383 CTJ589366:CTJ589383 DDF589366:DDF589383 DNB589366:DNB589383 DWX589366:DWX589383 EGT589366:EGT589383 EQP589366:EQP589383 FAL589366:FAL589383 FKH589366:FKH589383 FUD589366:FUD589383 GDZ589366:GDZ589383 GNV589366:GNV589383 GXR589366:GXR589383 HHN589366:HHN589383 HRJ589366:HRJ589383 IBF589366:IBF589383 ILB589366:ILB589383 IUX589366:IUX589383 JET589366:JET589383 JOP589366:JOP589383 JYL589366:JYL589383 KIH589366:KIH589383 KSD589366:KSD589383 LBZ589366:LBZ589383 LLV589366:LLV589383 LVR589366:LVR589383 MFN589366:MFN589383 MPJ589366:MPJ589383 MZF589366:MZF589383 NJB589366:NJB589383 NSX589366:NSX589383 OCT589366:OCT589383 OMP589366:OMP589383 OWL589366:OWL589383 PGH589366:PGH589383 PQD589366:PQD589383 PZZ589366:PZZ589383 QJV589366:QJV589383 QTR589366:QTR589383 RDN589366:RDN589383 RNJ589366:RNJ589383 RXF589366:RXF589383 SHB589366:SHB589383 SQX589366:SQX589383 TAT589366:TAT589383 TKP589366:TKP589383 TUL589366:TUL589383 UEH589366:UEH589383 UOD589366:UOD589383 UXZ589366:UXZ589383 VHV589366:VHV589383 VRR589366:VRR589383 WBN589366:WBN589383 WLJ589366:WLJ589383 WVF589366:WVF589383 AA654902:AE654919 IT654902:IT654919 SP654902:SP654919 ACL654902:ACL654919 AMH654902:AMH654919 AWD654902:AWD654919 BFZ654902:BFZ654919 BPV654902:BPV654919 BZR654902:BZR654919 CJN654902:CJN654919 CTJ654902:CTJ654919 DDF654902:DDF654919 DNB654902:DNB654919 DWX654902:DWX654919 EGT654902:EGT654919 EQP654902:EQP654919 FAL654902:FAL654919 FKH654902:FKH654919 FUD654902:FUD654919 GDZ654902:GDZ654919 GNV654902:GNV654919 GXR654902:GXR654919 HHN654902:HHN654919 HRJ654902:HRJ654919 IBF654902:IBF654919 ILB654902:ILB654919 IUX654902:IUX654919 JET654902:JET654919 JOP654902:JOP654919 JYL654902:JYL654919 KIH654902:KIH654919 KSD654902:KSD654919 LBZ654902:LBZ654919 LLV654902:LLV654919 LVR654902:LVR654919 MFN654902:MFN654919 MPJ654902:MPJ654919 MZF654902:MZF654919 NJB654902:NJB654919 NSX654902:NSX654919 OCT654902:OCT654919 OMP654902:OMP654919 OWL654902:OWL654919 PGH654902:PGH654919 PQD654902:PQD654919 PZZ654902:PZZ654919 QJV654902:QJV654919 QTR654902:QTR654919 RDN654902:RDN654919 RNJ654902:RNJ654919 RXF654902:RXF654919 SHB654902:SHB654919 SQX654902:SQX654919 TAT654902:TAT654919 TKP654902:TKP654919 TUL654902:TUL654919 UEH654902:UEH654919 UOD654902:UOD654919 UXZ654902:UXZ654919 VHV654902:VHV654919 VRR654902:VRR654919 WBN654902:WBN654919 WLJ654902:WLJ654919 WVF654902:WVF654919 AA720438:AE720455 IT720438:IT720455 SP720438:SP720455 ACL720438:ACL720455 AMH720438:AMH720455 AWD720438:AWD720455 BFZ720438:BFZ720455 BPV720438:BPV720455 BZR720438:BZR720455 CJN720438:CJN720455 CTJ720438:CTJ720455 DDF720438:DDF720455 DNB720438:DNB720455 DWX720438:DWX720455 EGT720438:EGT720455 EQP720438:EQP720455 FAL720438:FAL720455 FKH720438:FKH720455 FUD720438:FUD720455 GDZ720438:GDZ720455 GNV720438:GNV720455 GXR720438:GXR720455 HHN720438:HHN720455 HRJ720438:HRJ720455 IBF720438:IBF720455 ILB720438:ILB720455 IUX720438:IUX720455 JET720438:JET720455 JOP720438:JOP720455 JYL720438:JYL720455 KIH720438:KIH720455 KSD720438:KSD720455 LBZ720438:LBZ720455 LLV720438:LLV720455 LVR720438:LVR720455 MFN720438:MFN720455 MPJ720438:MPJ720455 MZF720438:MZF720455 NJB720438:NJB720455 NSX720438:NSX720455 OCT720438:OCT720455 OMP720438:OMP720455 OWL720438:OWL720455 PGH720438:PGH720455 PQD720438:PQD720455 PZZ720438:PZZ720455 QJV720438:QJV720455 QTR720438:QTR720455 RDN720438:RDN720455 RNJ720438:RNJ720455 RXF720438:RXF720455 SHB720438:SHB720455 SQX720438:SQX720455 TAT720438:TAT720455 TKP720438:TKP720455 TUL720438:TUL720455 UEH720438:UEH720455 UOD720438:UOD720455 UXZ720438:UXZ720455 VHV720438:VHV720455 VRR720438:VRR720455 WBN720438:WBN720455 WLJ720438:WLJ720455 WVF720438:WVF720455 AA785974:AE785991 IT785974:IT785991 SP785974:SP785991 ACL785974:ACL785991 AMH785974:AMH785991 AWD785974:AWD785991 BFZ785974:BFZ785991 BPV785974:BPV785991 BZR785974:BZR785991 CJN785974:CJN785991 CTJ785974:CTJ785991 DDF785974:DDF785991 DNB785974:DNB785991 DWX785974:DWX785991 EGT785974:EGT785991 EQP785974:EQP785991 FAL785974:FAL785991 FKH785974:FKH785991 FUD785974:FUD785991 GDZ785974:GDZ785991 GNV785974:GNV785991 GXR785974:GXR785991 HHN785974:HHN785991 HRJ785974:HRJ785991 IBF785974:IBF785991 ILB785974:ILB785991 IUX785974:IUX785991 JET785974:JET785991 JOP785974:JOP785991 JYL785974:JYL785991 KIH785974:KIH785991 KSD785974:KSD785991 LBZ785974:LBZ785991 LLV785974:LLV785991 LVR785974:LVR785991 MFN785974:MFN785991 MPJ785974:MPJ785991 MZF785974:MZF785991 NJB785974:NJB785991 NSX785974:NSX785991 OCT785974:OCT785991 OMP785974:OMP785991 OWL785974:OWL785991 PGH785974:PGH785991 PQD785974:PQD785991 PZZ785974:PZZ785991 QJV785974:QJV785991 QTR785974:QTR785991 RDN785974:RDN785991 RNJ785974:RNJ785991 RXF785974:RXF785991 SHB785974:SHB785991 SQX785974:SQX785991 TAT785974:TAT785991 TKP785974:TKP785991 TUL785974:TUL785991 UEH785974:UEH785991 UOD785974:UOD785991 UXZ785974:UXZ785991 VHV785974:VHV785991 VRR785974:VRR785991 WBN785974:WBN785991 WLJ785974:WLJ785991 WVF785974:WVF785991 AA851510:AE851527 IT851510:IT851527 SP851510:SP851527 ACL851510:ACL851527 AMH851510:AMH851527 AWD851510:AWD851527 BFZ851510:BFZ851527 BPV851510:BPV851527 BZR851510:BZR851527 CJN851510:CJN851527 CTJ851510:CTJ851527 DDF851510:DDF851527 DNB851510:DNB851527 DWX851510:DWX851527 EGT851510:EGT851527 EQP851510:EQP851527 FAL851510:FAL851527 FKH851510:FKH851527 FUD851510:FUD851527 GDZ851510:GDZ851527 GNV851510:GNV851527 GXR851510:GXR851527 HHN851510:HHN851527 HRJ851510:HRJ851527 IBF851510:IBF851527 ILB851510:ILB851527 IUX851510:IUX851527 JET851510:JET851527 JOP851510:JOP851527 JYL851510:JYL851527 KIH851510:KIH851527 KSD851510:KSD851527 LBZ851510:LBZ851527 LLV851510:LLV851527 LVR851510:LVR851527 MFN851510:MFN851527 MPJ851510:MPJ851527 MZF851510:MZF851527 NJB851510:NJB851527 NSX851510:NSX851527 OCT851510:OCT851527 OMP851510:OMP851527 OWL851510:OWL851527 PGH851510:PGH851527 PQD851510:PQD851527 PZZ851510:PZZ851527 QJV851510:QJV851527 QTR851510:QTR851527 RDN851510:RDN851527 RNJ851510:RNJ851527 RXF851510:RXF851527 SHB851510:SHB851527 SQX851510:SQX851527 TAT851510:TAT851527 TKP851510:TKP851527 TUL851510:TUL851527 UEH851510:UEH851527 UOD851510:UOD851527 UXZ851510:UXZ851527 VHV851510:VHV851527 VRR851510:VRR851527 WBN851510:WBN851527 WLJ851510:WLJ851527 WVF851510:WVF851527 AA917046:AE917063 IT917046:IT917063 SP917046:SP917063 ACL917046:ACL917063 AMH917046:AMH917063 AWD917046:AWD917063 BFZ917046:BFZ917063 BPV917046:BPV917063 BZR917046:BZR917063 CJN917046:CJN917063 CTJ917046:CTJ917063 DDF917046:DDF917063 DNB917046:DNB917063 DWX917046:DWX917063 EGT917046:EGT917063 EQP917046:EQP917063 FAL917046:FAL917063 FKH917046:FKH917063 FUD917046:FUD917063 GDZ917046:GDZ917063 GNV917046:GNV917063 GXR917046:GXR917063 HHN917046:HHN917063 HRJ917046:HRJ917063 IBF917046:IBF917063 ILB917046:ILB917063 IUX917046:IUX917063 JET917046:JET917063 JOP917046:JOP917063 JYL917046:JYL917063 KIH917046:KIH917063 KSD917046:KSD917063 LBZ917046:LBZ917063 LLV917046:LLV917063 LVR917046:LVR917063 MFN917046:MFN917063 MPJ917046:MPJ917063 MZF917046:MZF917063 NJB917046:NJB917063 NSX917046:NSX917063 OCT917046:OCT917063 OMP917046:OMP917063 OWL917046:OWL917063 PGH917046:PGH917063 PQD917046:PQD917063 PZZ917046:PZZ917063 QJV917046:QJV917063 QTR917046:QTR917063 RDN917046:RDN917063 RNJ917046:RNJ917063 RXF917046:RXF917063 SHB917046:SHB917063 SQX917046:SQX917063 TAT917046:TAT917063 TKP917046:TKP917063 TUL917046:TUL917063 UEH917046:UEH917063 UOD917046:UOD917063 UXZ917046:UXZ917063 VHV917046:VHV917063 VRR917046:VRR917063 WBN917046:WBN917063 WLJ917046:WLJ917063 WVF917046:WVF917063 AA982582:AE982599 IT982582:IT982599 SP982582:SP982599 ACL982582:ACL982599 AMH982582:AMH982599 AWD982582:AWD982599 BFZ982582:BFZ982599 BPV982582:BPV982599 BZR982582:BZR982599 CJN982582:CJN982599 CTJ982582:CTJ982599 DDF982582:DDF982599 DNB982582:DNB982599 DWX982582:DWX982599 EGT982582:EGT982599 EQP982582:EQP982599 FAL982582:FAL982599 FKH982582:FKH982599 FUD982582:FUD982599 GDZ982582:GDZ982599 GNV982582:GNV982599 GXR982582:GXR982599 HHN982582:HHN982599 HRJ982582:HRJ982599 IBF982582:IBF982599 ILB982582:ILB982599 IUX982582:IUX982599 JET982582:JET982599 JOP982582:JOP982599 JYL982582:JYL982599 KIH982582:KIH982599 KSD982582:KSD982599 LBZ982582:LBZ982599 LLV982582:LLV982599 LVR982582:LVR982599 MFN982582:MFN982599 MPJ982582:MPJ982599 MZF982582:MZF982599 NJB982582:NJB982599 NSX982582:NSX982599 OCT982582:OCT982599 OMP982582:OMP982599 OWL982582:OWL982599 PGH982582:PGH982599 PQD982582:PQD982599 PZZ982582:PZZ982599 QJV982582:QJV982599 QTR982582:QTR982599 RDN982582:RDN982599 RNJ982582:RNJ982599 RXF982582:RXF982599 SHB982582:SHB982599 SQX982582:SQX982599 TAT982582:TAT982599 TKP982582:TKP982599 TUL982582:TUL982599 UEH982582:UEH982599 UOD982582:UOD982599 UXZ982582:UXZ982599 VHV982582:VHV982599 VRR982582:VRR982599 WBN982582:WBN982599">
      <formula1>#REF!</formula1>
    </dataValidation>
    <dataValidation type="list" allowBlank="1" showInputMessage="1" showErrorMessage="1" sqref="R11:R26">
      <formula1>NIVELCONSECUENCIA</formula1>
    </dataValidation>
    <dataValidation type="list" allowBlank="1" showInputMessage="1" showErrorMessage="1" sqref="N11:N26">
      <formula1>NIVELEXPOSICION</formula1>
    </dataValidation>
    <dataValidation type="list" allowBlank="1" showInputMessage="1" showErrorMessage="1" sqref="L11:L26">
      <formula1>NIVELDEFICIENCIA</formula1>
    </dataValidation>
    <dataValidation type="list" allowBlank="1" showInputMessage="1" showErrorMessage="1" sqref="E11:E26">
      <formula1>RUTINARIA</formula1>
    </dataValidation>
    <dataValidation type="list" allowBlank="1" showInputMessage="1" showErrorMessage="1" sqref="G23:G24">
      <formula1>$J$2:$J$26</formula1>
    </dataValidation>
  </dataValidations>
  <printOptions horizontalCentered="1"/>
  <pageMargins left="0.23622047244094491" right="0.23622047244094491" top="0.39370078740157483" bottom="0.39370078740157483" header="0.31496062992125984" footer="0.31496062992125984"/>
  <pageSetup scale="22" orientation="landscape" r:id="rId1"/>
  <headerFooter>
    <oddFooter xml:space="preserve">&amp;LCódigo: GH-F-088  V.1
&amp;RPágina: &amp;P de &amp;N
</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Datos!$A$2:$A$4</xm:f>
          </x14:formula1>
          <xm:sqref>Z11:Z18 Z20:Z25</xm:sqref>
        </x14:dataValidation>
        <x14:dataValidation type="list" allowBlank="1" showInputMessage="1" showErrorMessage="1">
          <x14:formula1>
            <xm:f>Datos!$J$2:$J$49</xm:f>
          </x14:formula1>
          <xm:sqref>G11:G19</xm:sqref>
        </x14:dataValidation>
        <x14:dataValidation type="list" allowBlank="1" showInputMessage="1" showErrorMessage="1">
          <x14:formula1>
            <xm:f>Datos!$I$2:$I$10</xm:f>
          </x14:formula1>
          <xm:sqref>F11:F26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0"/>
  <sheetViews>
    <sheetView showGridLines="0" topLeftCell="L1" zoomScale="50" zoomScaleNormal="50" zoomScaleSheetLayoutView="80" workbookViewId="0">
      <pane ySplit="10" topLeftCell="A11" activePane="bottomLeft" state="frozen"/>
      <selection activeCell="F1" sqref="F1"/>
      <selection pane="bottomLeft" activeCell="AB11" sqref="AB11"/>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35.42578125" style="10" customWidth="1"/>
    <col min="8" max="8" width="35.42578125" style="4" customWidth="1"/>
    <col min="9" max="11" width="17.140625" style="4" customWidth="1"/>
    <col min="12" max="12" width="3.28515625" style="12" customWidth="1"/>
    <col min="13" max="13" width="6.5703125" style="81" customWidth="1"/>
    <col min="14" max="14" width="6.5703125" style="12" customWidth="1"/>
    <col min="15" max="15" width="6.5703125" style="76" customWidth="1"/>
    <col min="16" max="16" width="6.5703125" style="12" customWidth="1"/>
    <col min="17" max="17" width="6.5703125" style="76" customWidth="1"/>
    <col min="18" max="18" width="6.5703125" style="12" customWidth="1"/>
    <col min="19" max="19" width="6.5703125" style="76" customWidth="1"/>
    <col min="20" max="21" width="6.5703125" style="12" customWidth="1"/>
    <col min="22" max="22" width="6.5703125" style="76" customWidth="1"/>
    <col min="23" max="23" width="7" style="26" customWidth="1"/>
    <col min="24" max="24" width="7" style="4" customWidth="1"/>
    <col min="25" max="25" width="6.7109375" style="14" customWidth="1"/>
    <col min="26" max="26" width="40" style="14" customWidth="1"/>
    <col min="27"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M1" s="75"/>
      <c r="O1" s="75"/>
      <c r="Q1" s="75"/>
      <c r="S1" s="75"/>
      <c r="V1" s="75"/>
      <c r="W1" s="29"/>
    </row>
    <row r="2" spans="1:33" s="6" customFormat="1" ht="90.7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M3" s="75"/>
      <c r="O3" s="75"/>
      <c r="Q3" s="75"/>
      <c r="S3" s="75"/>
      <c r="V3" s="75"/>
      <c r="W3" s="29"/>
    </row>
    <row r="5" spans="1:33" ht="39.6" customHeight="1" x14ac:dyDescent="0.25">
      <c r="A5" s="89" t="s">
        <v>34</v>
      </c>
      <c r="B5" s="90"/>
      <c r="C5" s="90"/>
      <c r="D5" s="91" t="s">
        <v>215</v>
      </c>
      <c r="E5" s="92"/>
      <c r="F5" s="93"/>
      <c r="H5" s="11" t="s">
        <v>35</v>
      </c>
      <c r="I5" s="94">
        <v>43191</v>
      </c>
      <c r="J5" s="95"/>
    </row>
    <row r="6" spans="1:33" ht="16.5" thickBot="1" x14ac:dyDescent="0.3"/>
    <row r="7" spans="1:33" s="15" customFormat="1" ht="30" customHeight="1" x14ac:dyDescent="0.25">
      <c r="A7" s="96" t="s">
        <v>0</v>
      </c>
      <c r="B7" s="97" t="s">
        <v>14</v>
      </c>
      <c r="C7" s="96" t="s">
        <v>5</v>
      </c>
      <c r="D7" s="100" t="s">
        <v>53</v>
      </c>
      <c r="E7" s="97" t="s">
        <v>15</v>
      </c>
      <c r="F7" s="101" t="s">
        <v>1</v>
      </c>
      <c r="G7" s="101"/>
      <c r="H7" s="101" t="s">
        <v>18</v>
      </c>
      <c r="I7" s="130" t="s">
        <v>6</v>
      </c>
      <c r="J7" s="131"/>
      <c r="K7" s="132"/>
      <c r="L7" s="106" t="s">
        <v>2</v>
      </c>
      <c r="M7" s="107"/>
      <c r="N7" s="107"/>
      <c r="O7" s="107"/>
      <c r="P7" s="107"/>
      <c r="Q7" s="107"/>
      <c r="R7" s="107"/>
      <c r="S7" s="107"/>
      <c r="T7" s="107"/>
      <c r="U7" s="108"/>
      <c r="V7" s="115" t="s">
        <v>10</v>
      </c>
      <c r="W7" s="118" t="s">
        <v>19</v>
      </c>
      <c r="X7" s="118"/>
      <c r="Y7" s="118"/>
      <c r="Z7" s="119" t="s">
        <v>54</v>
      </c>
      <c r="AA7" s="124" t="s">
        <v>7</v>
      </c>
      <c r="AB7" s="124"/>
      <c r="AC7" s="124"/>
      <c r="AD7" s="124"/>
      <c r="AE7" s="125"/>
      <c r="AF7" s="102" t="s">
        <v>120</v>
      </c>
    </row>
    <row r="8" spans="1:33" s="15" customFormat="1" ht="25.5" customHeight="1" x14ac:dyDescent="0.25">
      <c r="A8" s="96"/>
      <c r="B8" s="98"/>
      <c r="C8" s="96"/>
      <c r="D8" s="98"/>
      <c r="E8" s="98"/>
      <c r="F8" s="101"/>
      <c r="G8" s="101"/>
      <c r="H8" s="101"/>
      <c r="I8" s="133"/>
      <c r="J8" s="134"/>
      <c r="K8" s="135"/>
      <c r="L8" s="109"/>
      <c r="M8" s="110"/>
      <c r="N8" s="110"/>
      <c r="O8" s="110"/>
      <c r="P8" s="110"/>
      <c r="Q8" s="110"/>
      <c r="R8" s="110"/>
      <c r="S8" s="110"/>
      <c r="T8" s="110"/>
      <c r="U8" s="111"/>
      <c r="V8" s="116"/>
      <c r="W8" s="118"/>
      <c r="X8" s="118"/>
      <c r="Y8" s="118"/>
      <c r="Z8" s="120"/>
      <c r="AA8" s="126"/>
      <c r="AB8" s="126"/>
      <c r="AC8" s="126"/>
      <c r="AD8" s="126"/>
      <c r="AE8" s="127"/>
      <c r="AF8" s="102"/>
    </row>
    <row r="9" spans="1:33" s="15" customFormat="1" ht="25.5" customHeight="1" x14ac:dyDescent="0.25">
      <c r="A9" s="96"/>
      <c r="B9" s="98"/>
      <c r="C9" s="96"/>
      <c r="D9" s="98"/>
      <c r="E9" s="98"/>
      <c r="F9" s="101"/>
      <c r="G9" s="101"/>
      <c r="H9" s="101"/>
      <c r="I9" s="133"/>
      <c r="J9" s="134"/>
      <c r="K9" s="135"/>
      <c r="L9" s="112"/>
      <c r="M9" s="113"/>
      <c r="N9" s="113"/>
      <c r="O9" s="113"/>
      <c r="P9" s="113"/>
      <c r="Q9" s="113"/>
      <c r="R9" s="113"/>
      <c r="S9" s="113"/>
      <c r="T9" s="113"/>
      <c r="U9" s="114"/>
      <c r="V9" s="116"/>
      <c r="W9" s="118"/>
      <c r="X9" s="118"/>
      <c r="Y9" s="118"/>
      <c r="Z9" s="120"/>
      <c r="AA9" s="128"/>
      <c r="AB9" s="128"/>
      <c r="AC9" s="128"/>
      <c r="AD9" s="128"/>
      <c r="AE9" s="129"/>
      <c r="AF9" s="102"/>
    </row>
    <row r="10" spans="1:33" s="15" customFormat="1" ht="126" customHeight="1" x14ac:dyDescent="0.25">
      <c r="A10" s="96"/>
      <c r="B10" s="99"/>
      <c r="C10" s="96"/>
      <c r="D10" s="99"/>
      <c r="E10" s="99"/>
      <c r="F10" s="47" t="s">
        <v>3</v>
      </c>
      <c r="G10" s="47"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2" customFormat="1" ht="240" customHeight="1" x14ac:dyDescent="0.25">
      <c r="A11" s="136" t="s">
        <v>175</v>
      </c>
      <c r="B11" s="136" t="s">
        <v>186</v>
      </c>
      <c r="C11" s="139" t="s">
        <v>250</v>
      </c>
      <c r="D11" s="139" t="s">
        <v>246</v>
      </c>
      <c r="E11" s="46" t="s">
        <v>104</v>
      </c>
      <c r="F11" s="37" t="s">
        <v>52</v>
      </c>
      <c r="G11" s="38" t="s">
        <v>55</v>
      </c>
      <c r="H11" s="43" t="s">
        <v>126</v>
      </c>
      <c r="I11" s="27" t="s">
        <v>113</v>
      </c>
      <c r="J11" s="28" t="s">
        <v>114</v>
      </c>
      <c r="K11" s="27" t="s">
        <v>115</v>
      </c>
      <c r="L11" s="18">
        <v>2</v>
      </c>
      <c r="M11" s="67" t="str">
        <f t="shared" ref="M11:M30" si="0">+IF(L11="","Bajo",IF(L11=2,"Medio",IF(L11=6,"Alto",IF(L11=10,"Muy Alto",""))))</f>
        <v>Medio</v>
      </c>
      <c r="N11" s="18">
        <v>1</v>
      </c>
      <c r="O11" s="67" t="str">
        <f t="shared" ref="O11:O30" si="1">+IF(N11=0,"",IF(N11=1,"Esporádica",IF(N11=2,"Ocasional",IF(N11=3,"Frecuente",IF(N11=4,"Continua","")))))</f>
        <v>Esporádica</v>
      </c>
      <c r="P11" s="20">
        <f t="shared" ref="P11:P30" si="2">+IF(L11="",N11,(N11*L11))</f>
        <v>2</v>
      </c>
      <c r="Q11" s="80" t="str">
        <f t="shared" ref="Q11:Q30" si="3">+IF(P11=0,"",IF(P11&lt;5,"Bajo",IF(P11&lt;9,"Medio",IF(P11&lt;21,"Alto",IF(P11&lt;41,"Muy Alto","")))))</f>
        <v>Bajo</v>
      </c>
      <c r="R11" s="18">
        <v>10</v>
      </c>
      <c r="S11" s="67" t="str">
        <f t="shared" ref="S11:S30" si="4">+IF(R11=0,"",IF(R11&lt;11,"Leve",IF(R11&lt;26,"Grave",IF(R11&lt;61,"Muy Grave",IF(R11&lt;101,"Muerte","")))))</f>
        <v>Leve</v>
      </c>
      <c r="T11" s="20">
        <f t="shared" ref="T11:T30" si="5">+R11*P11</f>
        <v>20</v>
      </c>
      <c r="U11" s="20" t="str">
        <f t="shared" ref="U11:U30" si="6">+IF(T11=0,"",IF(T11&lt;21,"IV",IF(T11&lt;121,"III",IF(T11&lt;501,"II",IF(T11&lt;4001,"I","")))))</f>
        <v>IV</v>
      </c>
      <c r="V11" s="79" t="str">
        <f t="shared" ref="V11:V30" si="7">+IF(U11=0,"",IF(U11="I","No Aceptable",IF(U11="II","No Aceptable  o Aceptable con control específico",IF(U11="III","Mejorable",IF(U11="IV","Aceptable","")))))</f>
        <v>Aceptable</v>
      </c>
      <c r="W11" s="42">
        <v>2</v>
      </c>
      <c r="X11" s="42"/>
      <c r="Y11" s="19">
        <f>+W11+X11</f>
        <v>2</v>
      </c>
      <c r="Z11" s="46" t="s">
        <v>104</v>
      </c>
      <c r="AA11" s="33" t="s">
        <v>112</v>
      </c>
      <c r="AB11" s="33" t="s">
        <v>112</v>
      </c>
      <c r="AC11" s="34" t="s">
        <v>127</v>
      </c>
      <c r="AD11" s="35" t="s">
        <v>128</v>
      </c>
      <c r="AE11" s="34" t="s">
        <v>129</v>
      </c>
      <c r="AF11" s="40" t="s">
        <v>224</v>
      </c>
    </row>
    <row r="12" spans="1:33" s="32" customFormat="1" ht="240" x14ac:dyDescent="0.25">
      <c r="A12" s="137"/>
      <c r="B12" s="137"/>
      <c r="C12" s="140"/>
      <c r="D12" s="140"/>
      <c r="E12" s="46" t="s">
        <v>104</v>
      </c>
      <c r="F12" s="37" t="s">
        <v>52</v>
      </c>
      <c r="G12" s="38" t="s">
        <v>58</v>
      </c>
      <c r="H12" s="43" t="s">
        <v>126</v>
      </c>
      <c r="I12" s="27" t="s">
        <v>113</v>
      </c>
      <c r="J12" s="28" t="s">
        <v>114</v>
      </c>
      <c r="K12" s="27" t="s">
        <v>115</v>
      </c>
      <c r="L12" s="18">
        <v>2</v>
      </c>
      <c r="M12" s="67" t="str">
        <f t="shared" si="0"/>
        <v>Medio</v>
      </c>
      <c r="N12" s="18">
        <v>1</v>
      </c>
      <c r="O12" s="67" t="str">
        <f t="shared" si="1"/>
        <v>Esporádica</v>
      </c>
      <c r="P12" s="20">
        <f t="shared" si="2"/>
        <v>2</v>
      </c>
      <c r="Q12" s="80" t="str">
        <f t="shared" si="3"/>
        <v>Bajo</v>
      </c>
      <c r="R12" s="18">
        <v>10</v>
      </c>
      <c r="S12" s="67" t="str">
        <f t="shared" si="4"/>
        <v>Leve</v>
      </c>
      <c r="T12" s="20">
        <f t="shared" si="5"/>
        <v>20</v>
      </c>
      <c r="U12" s="20" t="str">
        <f t="shared" si="6"/>
        <v>IV</v>
      </c>
      <c r="V12" s="79" t="str">
        <f t="shared" si="7"/>
        <v>Aceptable</v>
      </c>
      <c r="W12" s="42">
        <v>2</v>
      </c>
      <c r="X12" s="42"/>
      <c r="Y12" s="19"/>
      <c r="Z12" s="46" t="s">
        <v>104</v>
      </c>
      <c r="AA12" s="33" t="s">
        <v>112</v>
      </c>
      <c r="AB12" s="33" t="s">
        <v>112</v>
      </c>
      <c r="AC12" s="34" t="s">
        <v>127</v>
      </c>
      <c r="AD12" s="35" t="s">
        <v>128</v>
      </c>
      <c r="AE12" s="34" t="s">
        <v>129</v>
      </c>
      <c r="AF12" s="40" t="s">
        <v>224</v>
      </c>
    </row>
    <row r="13" spans="1:33" s="32" customFormat="1" ht="240" x14ac:dyDescent="0.25">
      <c r="A13" s="137"/>
      <c r="B13" s="137"/>
      <c r="C13" s="140"/>
      <c r="D13" s="140"/>
      <c r="E13" s="46" t="s">
        <v>104</v>
      </c>
      <c r="F13" s="37" t="s">
        <v>52</v>
      </c>
      <c r="G13" s="38" t="s">
        <v>59</v>
      </c>
      <c r="H13" s="43" t="s">
        <v>126</v>
      </c>
      <c r="I13" s="27" t="s">
        <v>113</v>
      </c>
      <c r="J13" s="28" t="s">
        <v>114</v>
      </c>
      <c r="K13" s="27" t="s">
        <v>115</v>
      </c>
      <c r="L13" s="18"/>
      <c r="M13" s="67" t="str">
        <f t="shared" si="0"/>
        <v>Bajo</v>
      </c>
      <c r="N13" s="18">
        <v>1</v>
      </c>
      <c r="O13" s="67" t="str">
        <f t="shared" si="1"/>
        <v>Esporádica</v>
      </c>
      <c r="P13" s="20">
        <f t="shared" si="2"/>
        <v>1</v>
      </c>
      <c r="Q13" s="80" t="str">
        <f t="shared" si="3"/>
        <v>Bajo</v>
      </c>
      <c r="R13" s="18">
        <v>25</v>
      </c>
      <c r="S13" s="67" t="str">
        <f t="shared" si="4"/>
        <v>Grave</v>
      </c>
      <c r="T13" s="20">
        <f t="shared" si="5"/>
        <v>25</v>
      </c>
      <c r="U13" s="20" t="str">
        <f t="shared" si="6"/>
        <v>III</v>
      </c>
      <c r="V13" s="79" t="str">
        <f t="shared" si="7"/>
        <v>Mejorable</v>
      </c>
      <c r="W13" s="42">
        <v>2</v>
      </c>
      <c r="X13" s="42"/>
      <c r="Y13" s="19"/>
      <c r="Z13" s="46" t="s">
        <v>104</v>
      </c>
      <c r="AA13" s="33" t="s">
        <v>112</v>
      </c>
      <c r="AB13" s="33" t="s">
        <v>112</v>
      </c>
      <c r="AC13" s="34" t="s">
        <v>127</v>
      </c>
      <c r="AD13" s="35" t="s">
        <v>128</v>
      </c>
      <c r="AE13" s="34" t="s">
        <v>129</v>
      </c>
      <c r="AF13" s="40" t="s">
        <v>224</v>
      </c>
    </row>
    <row r="14" spans="1:33" s="32" customFormat="1" ht="391.5" customHeight="1" x14ac:dyDescent="0.25">
      <c r="A14" s="137"/>
      <c r="B14" s="137"/>
      <c r="C14" s="140"/>
      <c r="D14" s="140"/>
      <c r="E14" s="46" t="s">
        <v>104</v>
      </c>
      <c r="F14" s="37" t="s">
        <v>61</v>
      </c>
      <c r="G14" s="38" t="s">
        <v>97</v>
      </c>
      <c r="H14" s="39" t="s">
        <v>130</v>
      </c>
      <c r="I14" s="8" t="s">
        <v>39</v>
      </c>
      <c r="J14" s="8" t="s">
        <v>47</v>
      </c>
      <c r="K14" s="8" t="s">
        <v>117</v>
      </c>
      <c r="L14" s="18">
        <v>2</v>
      </c>
      <c r="M14" s="67" t="str">
        <f t="shared" si="0"/>
        <v>Medio</v>
      </c>
      <c r="N14" s="18">
        <v>3</v>
      </c>
      <c r="O14" s="67" t="str">
        <f t="shared" si="1"/>
        <v>Frecuente</v>
      </c>
      <c r="P14" s="20">
        <f t="shared" si="2"/>
        <v>6</v>
      </c>
      <c r="Q14" s="80" t="str">
        <f t="shared" si="3"/>
        <v>Medio</v>
      </c>
      <c r="R14" s="18">
        <v>10</v>
      </c>
      <c r="S14" s="67" t="str">
        <f t="shared" si="4"/>
        <v>Leve</v>
      </c>
      <c r="T14" s="20">
        <f t="shared" si="5"/>
        <v>60</v>
      </c>
      <c r="U14" s="20" t="str">
        <f t="shared" si="6"/>
        <v>III</v>
      </c>
      <c r="V14" s="79" t="str">
        <f t="shared" si="7"/>
        <v>Mejorable</v>
      </c>
      <c r="W14" s="42">
        <v>2</v>
      </c>
      <c r="X14" s="42"/>
      <c r="Y14" s="19"/>
      <c r="Z14" s="46" t="s">
        <v>105</v>
      </c>
      <c r="AA14" s="33" t="s">
        <v>112</v>
      </c>
      <c r="AB14" s="48" t="s">
        <v>131</v>
      </c>
      <c r="AC14" s="48" t="s">
        <v>132</v>
      </c>
      <c r="AD14" s="48" t="s">
        <v>133</v>
      </c>
      <c r="AE14" s="33" t="s">
        <v>112</v>
      </c>
      <c r="AF14" s="48" t="s">
        <v>134</v>
      </c>
      <c r="AG14" s="49"/>
    </row>
    <row r="15" spans="1:33" s="32" customFormat="1" ht="409.5" x14ac:dyDescent="0.25">
      <c r="A15" s="137"/>
      <c r="B15" s="137"/>
      <c r="C15" s="140"/>
      <c r="D15" s="140"/>
      <c r="E15" s="46" t="s">
        <v>104</v>
      </c>
      <c r="F15" s="37" t="s">
        <v>61</v>
      </c>
      <c r="G15" s="38" t="s">
        <v>63</v>
      </c>
      <c r="H15" s="39" t="s">
        <v>135</v>
      </c>
      <c r="I15" s="8" t="s">
        <v>39</v>
      </c>
      <c r="J15" s="8" t="s">
        <v>136</v>
      </c>
      <c r="K15" s="8" t="s">
        <v>117</v>
      </c>
      <c r="L15" s="18">
        <v>2</v>
      </c>
      <c r="M15" s="67" t="str">
        <f t="shared" si="0"/>
        <v>Medio</v>
      </c>
      <c r="N15" s="18">
        <v>3</v>
      </c>
      <c r="O15" s="67" t="str">
        <f t="shared" si="1"/>
        <v>Frecuente</v>
      </c>
      <c r="P15" s="20">
        <f t="shared" si="2"/>
        <v>6</v>
      </c>
      <c r="Q15" s="80" t="str">
        <f t="shared" si="3"/>
        <v>Medio</v>
      </c>
      <c r="R15" s="18">
        <v>25</v>
      </c>
      <c r="S15" s="67" t="str">
        <f t="shared" si="4"/>
        <v>Grave</v>
      </c>
      <c r="T15" s="20">
        <f t="shared" si="5"/>
        <v>150</v>
      </c>
      <c r="U15" s="20" t="str">
        <f t="shared" si="6"/>
        <v>II</v>
      </c>
      <c r="V15" s="79" t="str">
        <f t="shared" si="7"/>
        <v>No Aceptable  o Aceptable con control específico</v>
      </c>
      <c r="W15" s="42">
        <v>2</v>
      </c>
      <c r="X15" s="42"/>
      <c r="Y15" s="19"/>
      <c r="Z15" s="46" t="s">
        <v>104</v>
      </c>
      <c r="AA15" s="33" t="s">
        <v>112</v>
      </c>
      <c r="AB15" s="33" t="s">
        <v>112</v>
      </c>
      <c r="AC15" s="48" t="s">
        <v>132</v>
      </c>
      <c r="AD15" s="48" t="s">
        <v>116</v>
      </c>
      <c r="AE15" s="33" t="s">
        <v>112</v>
      </c>
      <c r="AF15" s="48" t="s">
        <v>134</v>
      </c>
      <c r="AG15" s="49"/>
    </row>
    <row r="16" spans="1:33" s="32" customFormat="1" ht="225" x14ac:dyDescent="0.25">
      <c r="A16" s="137"/>
      <c r="B16" s="137"/>
      <c r="C16" s="140"/>
      <c r="D16" s="140"/>
      <c r="E16" s="46" t="s">
        <v>104</v>
      </c>
      <c r="F16" s="37" t="s">
        <v>65</v>
      </c>
      <c r="G16" s="38" t="s">
        <v>66</v>
      </c>
      <c r="H16" s="39" t="s">
        <v>137</v>
      </c>
      <c r="I16" s="8" t="s">
        <v>45</v>
      </c>
      <c r="J16" s="8" t="s">
        <v>46</v>
      </c>
      <c r="K16" s="8" t="s">
        <v>39</v>
      </c>
      <c r="L16" s="18"/>
      <c r="M16" s="67" t="str">
        <f t="shared" si="0"/>
        <v>Bajo</v>
      </c>
      <c r="N16" s="18">
        <v>1</v>
      </c>
      <c r="O16" s="67" t="str">
        <f t="shared" si="1"/>
        <v>Esporádica</v>
      </c>
      <c r="P16" s="20">
        <f t="shared" si="2"/>
        <v>1</v>
      </c>
      <c r="Q16" s="80" t="str">
        <f t="shared" si="3"/>
        <v>Bajo</v>
      </c>
      <c r="R16" s="18">
        <v>10</v>
      </c>
      <c r="S16" s="67" t="str">
        <f t="shared" si="4"/>
        <v>Leve</v>
      </c>
      <c r="T16" s="20">
        <f t="shared" si="5"/>
        <v>10</v>
      </c>
      <c r="U16" s="20" t="str">
        <f t="shared" si="6"/>
        <v>IV</v>
      </c>
      <c r="V16" s="79" t="str">
        <f t="shared" si="7"/>
        <v>Aceptable</v>
      </c>
      <c r="W16" s="42">
        <v>2</v>
      </c>
      <c r="X16" s="42"/>
      <c r="Y16" s="19"/>
      <c r="Z16" s="46" t="s">
        <v>104</v>
      </c>
      <c r="AA16" s="33" t="s">
        <v>112</v>
      </c>
      <c r="AB16" s="33" t="s">
        <v>112</v>
      </c>
      <c r="AC16" s="48" t="s">
        <v>132</v>
      </c>
      <c r="AD16" s="48" t="s">
        <v>116</v>
      </c>
      <c r="AE16" s="33" t="s">
        <v>112</v>
      </c>
      <c r="AF16" s="48" t="s">
        <v>218</v>
      </c>
      <c r="AG16" s="50"/>
    </row>
    <row r="17" spans="1:33" s="32" customFormat="1" ht="225" x14ac:dyDescent="0.25">
      <c r="A17" s="137"/>
      <c r="B17" s="137"/>
      <c r="C17" s="140"/>
      <c r="D17" s="140"/>
      <c r="E17" s="46" t="s">
        <v>104</v>
      </c>
      <c r="F17" s="37" t="s">
        <v>65</v>
      </c>
      <c r="G17" s="38" t="s">
        <v>68</v>
      </c>
      <c r="H17" s="39" t="s">
        <v>137</v>
      </c>
      <c r="I17" s="37" t="s">
        <v>118</v>
      </c>
      <c r="J17" s="37" t="s">
        <v>138</v>
      </c>
      <c r="K17" s="37" t="s">
        <v>139</v>
      </c>
      <c r="L17" s="18"/>
      <c r="M17" s="67" t="str">
        <f t="shared" si="0"/>
        <v>Bajo</v>
      </c>
      <c r="N17" s="18">
        <v>1</v>
      </c>
      <c r="O17" s="67" t="str">
        <f t="shared" si="1"/>
        <v>Esporádica</v>
      </c>
      <c r="P17" s="20">
        <f t="shared" si="2"/>
        <v>1</v>
      </c>
      <c r="Q17" s="80" t="str">
        <f t="shared" si="3"/>
        <v>Bajo</v>
      </c>
      <c r="R17" s="18">
        <v>10</v>
      </c>
      <c r="S17" s="67" t="str">
        <f t="shared" si="4"/>
        <v>Leve</v>
      </c>
      <c r="T17" s="20">
        <f t="shared" si="5"/>
        <v>10</v>
      </c>
      <c r="U17" s="20" t="str">
        <f t="shared" si="6"/>
        <v>IV</v>
      </c>
      <c r="V17" s="79" t="str">
        <f t="shared" si="7"/>
        <v>Aceptable</v>
      </c>
      <c r="W17" s="42">
        <v>2</v>
      </c>
      <c r="X17" s="42"/>
      <c r="Y17" s="19"/>
      <c r="Z17" s="46" t="s">
        <v>105</v>
      </c>
      <c r="AA17" s="33" t="s">
        <v>112</v>
      </c>
      <c r="AB17" s="33" t="s">
        <v>112</v>
      </c>
      <c r="AC17" s="33" t="s">
        <v>112</v>
      </c>
      <c r="AD17" s="33" t="s">
        <v>112</v>
      </c>
      <c r="AE17" s="33" t="s">
        <v>112</v>
      </c>
      <c r="AF17" s="48" t="s">
        <v>225</v>
      </c>
      <c r="AG17" s="51"/>
    </row>
    <row r="18" spans="1:33" s="32" customFormat="1" ht="234.75" customHeight="1" x14ac:dyDescent="0.25">
      <c r="A18" s="137"/>
      <c r="B18" s="137"/>
      <c r="C18" s="140"/>
      <c r="D18" s="140"/>
      <c r="E18" s="46" t="s">
        <v>104</v>
      </c>
      <c r="F18" s="37" t="s">
        <v>49</v>
      </c>
      <c r="G18" s="38" t="s">
        <v>77</v>
      </c>
      <c r="H18" s="39" t="s">
        <v>140</v>
      </c>
      <c r="I18" s="37" t="s">
        <v>141</v>
      </c>
      <c r="J18" s="8" t="s">
        <v>39</v>
      </c>
      <c r="K18" s="37" t="s">
        <v>142</v>
      </c>
      <c r="L18" s="18">
        <v>2</v>
      </c>
      <c r="M18" s="67" t="str">
        <f t="shared" si="0"/>
        <v>Medio</v>
      </c>
      <c r="N18" s="18">
        <v>3</v>
      </c>
      <c r="O18" s="67" t="str">
        <f t="shared" si="1"/>
        <v>Frecuente</v>
      </c>
      <c r="P18" s="20">
        <f t="shared" si="2"/>
        <v>6</v>
      </c>
      <c r="Q18" s="80" t="str">
        <f t="shared" si="3"/>
        <v>Medio</v>
      </c>
      <c r="R18" s="18">
        <v>10</v>
      </c>
      <c r="S18" s="67" t="str">
        <f t="shared" si="4"/>
        <v>Leve</v>
      </c>
      <c r="T18" s="20">
        <f t="shared" si="5"/>
        <v>60</v>
      </c>
      <c r="U18" s="20" t="str">
        <f t="shared" si="6"/>
        <v>III</v>
      </c>
      <c r="V18" s="79" t="str">
        <f t="shared" si="7"/>
        <v>Mejorable</v>
      </c>
      <c r="W18" s="42">
        <v>2</v>
      </c>
      <c r="X18" s="42"/>
      <c r="Y18" s="19"/>
      <c r="Z18" s="46" t="s">
        <v>104</v>
      </c>
      <c r="AA18" s="33" t="s">
        <v>112</v>
      </c>
      <c r="AB18" s="33" t="s">
        <v>112</v>
      </c>
      <c r="AC18" s="33" t="s">
        <v>112</v>
      </c>
      <c r="AD18" s="41" t="s">
        <v>143</v>
      </c>
      <c r="AE18" s="33" t="s">
        <v>112</v>
      </c>
      <c r="AF18" s="40" t="s">
        <v>219</v>
      </c>
    </row>
    <row r="19" spans="1:33" s="32" customFormat="1" ht="135" x14ac:dyDescent="0.25">
      <c r="A19" s="137"/>
      <c r="B19" s="137"/>
      <c r="C19" s="140"/>
      <c r="D19" s="140"/>
      <c r="E19" s="46" t="s">
        <v>104</v>
      </c>
      <c r="F19" s="37" t="s">
        <v>49</v>
      </c>
      <c r="G19" s="38" t="s">
        <v>78</v>
      </c>
      <c r="H19" s="39" t="s">
        <v>140</v>
      </c>
      <c r="I19" s="37" t="s">
        <v>144</v>
      </c>
      <c r="J19" s="8" t="s">
        <v>39</v>
      </c>
      <c r="K19" s="37" t="s">
        <v>142</v>
      </c>
      <c r="L19" s="18">
        <v>2</v>
      </c>
      <c r="M19" s="67" t="str">
        <f t="shared" si="0"/>
        <v>Medio</v>
      </c>
      <c r="N19" s="18">
        <v>1</v>
      </c>
      <c r="O19" s="67" t="str">
        <f t="shared" si="1"/>
        <v>Esporádica</v>
      </c>
      <c r="P19" s="20">
        <f t="shared" si="2"/>
        <v>2</v>
      </c>
      <c r="Q19" s="80" t="str">
        <f t="shared" si="3"/>
        <v>Bajo</v>
      </c>
      <c r="R19" s="18">
        <v>10</v>
      </c>
      <c r="S19" s="67" t="str">
        <f t="shared" si="4"/>
        <v>Leve</v>
      </c>
      <c r="T19" s="20">
        <f t="shared" si="5"/>
        <v>20</v>
      </c>
      <c r="U19" s="20" t="str">
        <f t="shared" si="6"/>
        <v>IV</v>
      </c>
      <c r="V19" s="79" t="str">
        <f t="shared" si="7"/>
        <v>Aceptable</v>
      </c>
      <c r="W19" s="42">
        <v>2</v>
      </c>
      <c r="X19" s="42"/>
      <c r="Y19" s="19"/>
      <c r="Z19" s="46" t="s">
        <v>104</v>
      </c>
      <c r="AA19" s="33" t="s">
        <v>112</v>
      </c>
      <c r="AB19" s="33" t="s">
        <v>112</v>
      </c>
      <c r="AC19" s="33" t="s">
        <v>112</v>
      </c>
      <c r="AD19" s="41" t="s">
        <v>143</v>
      </c>
      <c r="AE19" s="33" t="s">
        <v>112</v>
      </c>
      <c r="AF19" s="40" t="s">
        <v>219</v>
      </c>
    </row>
    <row r="20" spans="1:33" s="32" customFormat="1" ht="255" x14ac:dyDescent="0.25">
      <c r="A20" s="137"/>
      <c r="B20" s="137"/>
      <c r="C20" s="140"/>
      <c r="D20" s="140"/>
      <c r="E20" s="46" t="s">
        <v>104</v>
      </c>
      <c r="F20" s="37" t="s">
        <v>49</v>
      </c>
      <c r="G20" s="38" t="s">
        <v>79</v>
      </c>
      <c r="H20" s="39" t="s">
        <v>140</v>
      </c>
      <c r="I20" s="37" t="s">
        <v>119</v>
      </c>
      <c r="J20" s="8" t="s">
        <v>39</v>
      </c>
      <c r="K20" s="37" t="s">
        <v>142</v>
      </c>
      <c r="L20" s="18">
        <v>2</v>
      </c>
      <c r="M20" s="67" t="str">
        <f t="shared" si="0"/>
        <v>Medio</v>
      </c>
      <c r="N20" s="18">
        <v>1</v>
      </c>
      <c r="O20" s="67" t="str">
        <f t="shared" si="1"/>
        <v>Esporádica</v>
      </c>
      <c r="P20" s="20">
        <f t="shared" si="2"/>
        <v>2</v>
      </c>
      <c r="Q20" s="80" t="str">
        <f t="shared" si="3"/>
        <v>Bajo</v>
      </c>
      <c r="R20" s="18">
        <v>10</v>
      </c>
      <c r="S20" s="67" t="str">
        <f t="shared" si="4"/>
        <v>Leve</v>
      </c>
      <c r="T20" s="20">
        <f t="shared" si="5"/>
        <v>20</v>
      </c>
      <c r="U20" s="20" t="str">
        <f t="shared" si="6"/>
        <v>IV</v>
      </c>
      <c r="V20" s="79" t="str">
        <f t="shared" si="7"/>
        <v>Aceptable</v>
      </c>
      <c r="W20" s="42">
        <v>2</v>
      </c>
      <c r="X20" s="42"/>
      <c r="Y20" s="19"/>
      <c r="Z20" s="46" t="s">
        <v>104</v>
      </c>
      <c r="AA20" s="33" t="s">
        <v>112</v>
      </c>
      <c r="AB20" s="33" t="s">
        <v>112</v>
      </c>
      <c r="AC20" s="33" t="s">
        <v>112</v>
      </c>
      <c r="AD20" s="41" t="s">
        <v>143</v>
      </c>
      <c r="AE20" s="33" t="s">
        <v>112</v>
      </c>
      <c r="AF20" s="40" t="s">
        <v>145</v>
      </c>
    </row>
    <row r="21" spans="1:33" s="32" customFormat="1" ht="255" x14ac:dyDescent="0.25">
      <c r="A21" s="137"/>
      <c r="B21" s="137"/>
      <c r="C21" s="140"/>
      <c r="D21" s="140"/>
      <c r="E21" s="46" t="s">
        <v>104</v>
      </c>
      <c r="F21" s="37" t="s">
        <v>49</v>
      </c>
      <c r="G21" s="38" t="s">
        <v>100</v>
      </c>
      <c r="H21" s="39" t="s">
        <v>140</v>
      </c>
      <c r="I21" s="37" t="s">
        <v>119</v>
      </c>
      <c r="J21" s="8" t="s">
        <v>39</v>
      </c>
      <c r="K21" s="37" t="s">
        <v>142</v>
      </c>
      <c r="L21" s="18">
        <v>2</v>
      </c>
      <c r="M21" s="67" t="str">
        <f t="shared" si="0"/>
        <v>Medio</v>
      </c>
      <c r="N21" s="18">
        <v>1</v>
      </c>
      <c r="O21" s="67" t="str">
        <f t="shared" si="1"/>
        <v>Esporádica</v>
      </c>
      <c r="P21" s="20">
        <f t="shared" si="2"/>
        <v>2</v>
      </c>
      <c r="Q21" s="80" t="str">
        <f t="shared" si="3"/>
        <v>Bajo</v>
      </c>
      <c r="R21" s="18">
        <v>10</v>
      </c>
      <c r="S21" s="67" t="str">
        <f t="shared" si="4"/>
        <v>Leve</v>
      </c>
      <c r="T21" s="20">
        <f t="shared" si="5"/>
        <v>20</v>
      </c>
      <c r="U21" s="20" t="str">
        <f t="shared" si="6"/>
        <v>IV</v>
      </c>
      <c r="V21" s="79" t="str">
        <f t="shared" si="7"/>
        <v>Aceptable</v>
      </c>
      <c r="W21" s="42">
        <v>2</v>
      </c>
      <c r="X21" s="42"/>
      <c r="Y21" s="19"/>
      <c r="Z21" s="46" t="s">
        <v>104</v>
      </c>
      <c r="AA21" s="33" t="s">
        <v>112</v>
      </c>
      <c r="AB21" s="33" t="s">
        <v>112</v>
      </c>
      <c r="AC21" s="33" t="s">
        <v>112</v>
      </c>
      <c r="AD21" s="41" t="s">
        <v>143</v>
      </c>
      <c r="AE21" s="33" t="s">
        <v>112</v>
      </c>
      <c r="AF21" s="40" t="s">
        <v>145</v>
      </c>
    </row>
    <row r="22" spans="1:33" s="32" customFormat="1" ht="107.25" x14ac:dyDescent="0.25">
      <c r="A22" s="137"/>
      <c r="B22" s="137"/>
      <c r="C22" s="140"/>
      <c r="D22" s="140"/>
      <c r="E22" s="46" t="s">
        <v>104</v>
      </c>
      <c r="F22" s="37" t="s">
        <v>48</v>
      </c>
      <c r="G22" s="38" t="s">
        <v>82</v>
      </c>
      <c r="H22" s="39" t="s">
        <v>146</v>
      </c>
      <c r="I22" s="8" t="s">
        <v>39</v>
      </c>
      <c r="J22" s="37" t="s">
        <v>122</v>
      </c>
      <c r="K22" s="37" t="s">
        <v>147</v>
      </c>
      <c r="L22" s="18"/>
      <c r="M22" s="67" t="str">
        <f t="shared" si="0"/>
        <v>Bajo</v>
      </c>
      <c r="N22" s="18">
        <v>1</v>
      </c>
      <c r="O22" s="67" t="str">
        <f t="shared" si="1"/>
        <v>Esporádica</v>
      </c>
      <c r="P22" s="20">
        <f t="shared" si="2"/>
        <v>1</v>
      </c>
      <c r="Q22" s="80" t="str">
        <f t="shared" si="3"/>
        <v>Bajo</v>
      </c>
      <c r="R22" s="18">
        <v>10</v>
      </c>
      <c r="S22" s="67" t="str">
        <f t="shared" si="4"/>
        <v>Leve</v>
      </c>
      <c r="T22" s="20">
        <f t="shared" si="5"/>
        <v>10</v>
      </c>
      <c r="U22" s="20" t="str">
        <f t="shared" si="6"/>
        <v>IV</v>
      </c>
      <c r="V22" s="79" t="str">
        <f t="shared" si="7"/>
        <v>Aceptable</v>
      </c>
      <c r="W22" s="42">
        <v>2</v>
      </c>
      <c r="X22" s="42"/>
      <c r="Y22" s="19"/>
      <c r="Z22" s="46" t="s">
        <v>104</v>
      </c>
      <c r="AA22" s="33" t="s">
        <v>112</v>
      </c>
      <c r="AB22" s="33" t="s">
        <v>112</v>
      </c>
      <c r="AC22" s="33" t="s">
        <v>148</v>
      </c>
      <c r="AD22" s="41" t="s">
        <v>149</v>
      </c>
      <c r="AE22" s="33" t="s">
        <v>112</v>
      </c>
      <c r="AF22" s="40" t="s">
        <v>242</v>
      </c>
    </row>
    <row r="23" spans="1:33" s="32" customFormat="1" ht="107.25" x14ac:dyDescent="0.25">
      <c r="A23" s="137"/>
      <c r="B23" s="137"/>
      <c r="C23" s="140"/>
      <c r="D23" s="140"/>
      <c r="E23" s="46" t="s">
        <v>104</v>
      </c>
      <c r="F23" s="37" t="s">
        <v>48</v>
      </c>
      <c r="G23" s="38" t="s">
        <v>83</v>
      </c>
      <c r="H23" s="39" t="s">
        <v>146</v>
      </c>
      <c r="I23" s="8" t="s">
        <v>50</v>
      </c>
      <c r="J23" s="8" t="s">
        <v>121</v>
      </c>
      <c r="K23" s="8" t="s">
        <v>150</v>
      </c>
      <c r="L23" s="18"/>
      <c r="M23" s="67" t="str">
        <f t="shared" si="0"/>
        <v>Bajo</v>
      </c>
      <c r="N23" s="18">
        <v>1</v>
      </c>
      <c r="O23" s="67" t="str">
        <f t="shared" si="1"/>
        <v>Esporádica</v>
      </c>
      <c r="P23" s="20">
        <f t="shared" si="2"/>
        <v>1</v>
      </c>
      <c r="Q23" s="80" t="str">
        <f t="shared" si="3"/>
        <v>Bajo</v>
      </c>
      <c r="R23" s="18">
        <v>10</v>
      </c>
      <c r="S23" s="67" t="str">
        <f t="shared" si="4"/>
        <v>Leve</v>
      </c>
      <c r="T23" s="20">
        <f t="shared" si="5"/>
        <v>10</v>
      </c>
      <c r="U23" s="20" t="str">
        <f t="shared" si="6"/>
        <v>IV</v>
      </c>
      <c r="V23" s="79" t="str">
        <f t="shared" si="7"/>
        <v>Aceptable</v>
      </c>
      <c r="W23" s="42">
        <v>2</v>
      </c>
      <c r="X23" s="42"/>
      <c r="Y23" s="19"/>
      <c r="Z23" s="46" t="s">
        <v>104</v>
      </c>
      <c r="AA23" s="33" t="s">
        <v>112</v>
      </c>
      <c r="AB23" s="33" t="s">
        <v>112</v>
      </c>
      <c r="AC23" s="33" t="s">
        <v>112</v>
      </c>
      <c r="AD23" s="41" t="s">
        <v>199</v>
      </c>
      <c r="AE23" s="33" t="s">
        <v>112</v>
      </c>
      <c r="AF23" s="40" t="s">
        <v>242</v>
      </c>
    </row>
    <row r="24" spans="1:33" s="32" customFormat="1" ht="107.25" x14ac:dyDescent="0.25">
      <c r="A24" s="137"/>
      <c r="B24" s="137"/>
      <c r="C24" s="140"/>
      <c r="D24" s="140"/>
      <c r="E24" s="46" t="s">
        <v>104</v>
      </c>
      <c r="F24" s="37" t="s">
        <v>48</v>
      </c>
      <c r="G24" s="38" t="s">
        <v>84</v>
      </c>
      <c r="H24" s="39" t="s">
        <v>146</v>
      </c>
      <c r="I24" s="8" t="s">
        <v>39</v>
      </c>
      <c r="J24" s="37" t="s">
        <v>123</v>
      </c>
      <c r="K24" s="37" t="s">
        <v>152</v>
      </c>
      <c r="L24" s="18"/>
      <c r="M24" s="67" t="str">
        <f t="shared" si="0"/>
        <v>Bajo</v>
      </c>
      <c r="N24" s="18">
        <v>1</v>
      </c>
      <c r="O24" s="67" t="str">
        <f t="shared" si="1"/>
        <v>Esporádica</v>
      </c>
      <c r="P24" s="20">
        <f t="shared" si="2"/>
        <v>1</v>
      </c>
      <c r="Q24" s="80" t="str">
        <f t="shared" si="3"/>
        <v>Bajo</v>
      </c>
      <c r="R24" s="18">
        <v>10</v>
      </c>
      <c r="S24" s="67" t="str">
        <f t="shared" si="4"/>
        <v>Leve</v>
      </c>
      <c r="T24" s="20">
        <f t="shared" si="5"/>
        <v>10</v>
      </c>
      <c r="U24" s="20" t="str">
        <f t="shared" si="6"/>
        <v>IV</v>
      </c>
      <c r="V24" s="79" t="str">
        <f t="shared" si="7"/>
        <v>Aceptable</v>
      </c>
      <c r="W24" s="42">
        <v>2</v>
      </c>
      <c r="X24" s="42"/>
      <c r="Y24" s="19"/>
      <c r="Z24" s="46" t="s">
        <v>104</v>
      </c>
      <c r="AA24" s="33" t="s">
        <v>112</v>
      </c>
      <c r="AB24" s="33" t="s">
        <v>112</v>
      </c>
      <c r="AC24" s="33" t="s">
        <v>112</v>
      </c>
      <c r="AD24" s="41" t="s">
        <v>199</v>
      </c>
      <c r="AE24" s="33" t="s">
        <v>112</v>
      </c>
      <c r="AF24" s="40" t="s">
        <v>242</v>
      </c>
    </row>
    <row r="25" spans="1:33" s="32" customFormat="1" ht="107.25" x14ac:dyDescent="0.25">
      <c r="A25" s="137"/>
      <c r="B25" s="137"/>
      <c r="C25" s="140"/>
      <c r="D25" s="140"/>
      <c r="E25" s="46" t="s">
        <v>104</v>
      </c>
      <c r="F25" s="37" t="s">
        <v>48</v>
      </c>
      <c r="G25" s="38" t="s">
        <v>109</v>
      </c>
      <c r="H25" s="39" t="s">
        <v>110</v>
      </c>
      <c r="I25" s="8" t="s">
        <v>39</v>
      </c>
      <c r="J25" s="37" t="s">
        <v>124</v>
      </c>
      <c r="K25" s="37" t="s">
        <v>153</v>
      </c>
      <c r="L25" s="18"/>
      <c r="M25" s="67" t="str">
        <f t="shared" si="0"/>
        <v>Bajo</v>
      </c>
      <c r="N25" s="18">
        <v>1</v>
      </c>
      <c r="O25" s="67" t="str">
        <f t="shared" si="1"/>
        <v>Esporádica</v>
      </c>
      <c r="P25" s="20">
        <f t="shared" si="2"/>
        <v>1</v>
      </c>
      <c r="Q25" s="80" t="str">
        <f t="shared" si="3"/>
        <v>Bajo</v>
      </c>
      <c r="R25" s="18">
        <v>100</v>
      </c>
      <c r="S25" s="67" t="str">
        <f t="shared" si="4"/>
        <v>Muerte</v>
      </c>
      <c r="T25" s="20">
        <f t="shared" si="5"/>
        <v>100</v>
      </c>
      <c r="U25" s="20" t="str">
        <f t="shared" si="6"/>
        <v>III</v>
      </c>
      <c r="V25" s="79" t="str">
        <f t="shared" si="7"/>
        <v>Mejorable</v>
      </c>
      <c r="W25" s="42">
        <v>2</v>
      </c>
      <c r="X25" s="42"/>
      <c r="Y25" s="19"/>
      <c r="Z25" s="46" t="s">
        <v>104</v>
      </c>
      <c r="AA25" s="33" t="s">
        <v>112</v>
      </c>
      <c r="AB25" s="33" t="s">
        <v>112</v>
      </c>
      <c r="AC25" s="33" t="s">
        <v>148</v>
      </c>
      <c r="AD25" s="41" t="s">
        <v>154</v>
      </c>
      <c r="AE25" s="33" t="s">
        <v>112</v>
      </c>
      <c r="AF25" s="36" t="s">
        <v>155</v>
      </c>
    </row>
    <row r="26" spans="1:33" s="32" customFormat="1" ht="120" x14ac:dyDescent="0.25">
      <c r="A26" s="137"/>
      <c r="B26" s="137"/>
      <c r="C26" s="140"/>
      <c r="D26" s="140"/>
      <c r="E26" s="46" t="s">
        <v>104</v>
      </c>
      <c r="F26" s="37" t="s">
        <v>48</v>
      </c>
      <c r="G26" s="38" t="s">
        <v>102</v>
      </c>
      <c r="H26" s="39" t="s">
        <v>156</v>
      </c>
      <c r="I26" s="8" t="s">
        <v>39</v>
      </c>
      <c r="J26" s="37" t="s">
        <v>39</v>
      </c>
      <c r="K26" s="37" t="s">
        <v>157</v>
      </c>
      <c r="L26" s="18">
        <v>2</v>
      </c>
      <c r="M26" s="67" t="str">
        <f t="shared" si="0"/>
        <v>Medio</v>
      </c>
      <c r="N26" s="18">
        <v>1</v>
      </c>
      <c r="O26" s="67" t="str">
        <f t="shared" si="1"/>
        <v>Esporádica</v>
      </c>
      <c r="P26" s="20">
        <f t="shared" si="2"/>
        <v>2</v>
      </c>
      <c r="Q26" s="80" t="str">
        <f t="shared" si="3"/>
        <v>Bajo</v>
      </c>
      <c r="R26" s="18">
        <v>10</v>
      </c>
      <c r="S26" s="67" t="str">
        <f t="shared" si="4"/>
        <v>Leve</v>
      </c>
      <c r="T26" s="20">
        <f t="shared" si="5"/>
        <v>20</v>
      </c>
      <c r="U26" s="20" t="str">
        <f t="shared" si="6"/>
        <v>IV</v>
      </c>
      <c r="V26" s="79" t="str">
        <f t="shared" si="7"/>
        <v>Aceptable</v>
      </c>
      <c r="W26" s="42">
        <v>2</v>
      </c>
      <c r="X26" s="42"/>
      <c r="Y26" s="19"/>
      <c r="Z26" s="46" t="s">
        <v>104</v>
      </c>
      <c r="AA26" s="33" t="s">
        <v>112</v>
      </c>
      <c r="AB26" s="33" t="s">
        <v>112</v>
      </c>
      <c r="AC26" s="33" t="s">
        <v>112</v>
      </c>
      <c r="AD26" s="41" t="s">
        <v>158</v>
      </c>
      <c r="AE26" s="33" t="s">
        <v>112</v>
      </c>
      <c r="AF26" s="36" t="s">
        <v>159</v>
      </c>
    </row>
    <row r="27" spans="1:33" ht="107.25" x14ac:dyDescent="0.25">
      <c r="A27" s="137"/>
      <c r="B27" s="137"/>
      <c r="C27" s="140"/>
      <c r="D27" s="140"/>
      <c r="E27" s="22" t="s">
        <v>17</v>
      </c>
      <c r="F27" s="37" t="s">
        <v>48</v>
      </c>
      <c r="G27" s="38" t="s">
        <v>41</v>
      </c>
      <c r="H27" s="39" t="s">
        <v>146</v>
      </c>
      <c r="I27" s="8" t="s">
        <v>43</v>
      </c>
      <c r="J27" s="8" t="s">
        <v>39</v>
      </c>
      <c r="K27" s="8" t="s">
        <v>39</v>
      </c>
      <c r="L27" s="18"/>
      <c r="M27" s="67" t="str">
        <f t="shared" si="0"/>
        <v>Bajo</v>
      </c>
      <c r="N27" s="18">
        <v>1</v>
      </c>
      <c r="O27" s="67" t="str">
        <f t="shared" si="1"/>
        <v>Esporádica</v>
      </c>
      <c r="P27" s="20">
        <f t="shared" si="2"/>
        <v>1</v>
      </c>
      <c r="Q27" s="80" t="str">
        <f t="shared" si="3"/>
        <v>Bajo</v>
      </c>
      <c r="R27" s="18">
        <v>10</v>
      </c>
      <c r="S27" s="67" t="str">
        <f t="shared" si="4"/>
        <v>Leve</v>
      </c>
      <c r="T27" s="20">
        <f t="shared" si="5"/>
        <v>10</v>
      </c>
      <c r="U27" s="20" t="str">
        <f t="shared" si="6"/>
        <v>IV</v>
      </c>
      <c r="V27" s="79" t="str">
        <f t="shared" si="7"/>
        <v>Aceptable</v>
      </c>
      <c r="W27" s="22">
        <v>2</v>
      </c>
      <c r="X27" s="22"/>
      <c r="Y27" s="19">
        <f>+W27+X27</f>
        <v>2</v>
      </c>
      <c r="Z27" s="19" t="s">
        <v>105</v>
      </c>
      <c r="AA27" s="33" t="s">
        <v>112</v>
      </c>
      <c r="AB27" s="33" t="s">
        <v>112</v>
      </c>
      <c r="AC27" s="22" t="s">
        <v>160</v>
      </c>
      <c r="AD27" s="9" t="s">
        <v>44</v>
      </c>
      <c r="AE27" s="33" t="s">
        <v>112</v>
      </c>
      <c r="AF27" s="45" t="s">
        <v>161</v>
      </c>
    </row>
    <row r="28" spans="1:33" s="32" customFormat="1" ht="107.25" x14ac:dyDescent="0.25">
      <c r="A28" s="137"/>
      <c r="B28" s="137"/>
      <c r="C28" s="140"/>
      <c r="D28" s="140"/>
      <c r="E28" s="46" t="s">
        <v>104</v>
      </c>
      <c r="F28" s="37" t="s">
        <v>88</v>
      </c>
      <c r="G28" s="38" t="s">
        <v>90</v>
      </c>
      <c r="H28" s="39" t="s">
        <v>162</v>
      </c>
      <c r="I28" s="8" t="s">
        <v>39</v>
      </c>
      <c r="J28" s="8" t="s">
        <v>39</v>
      </c>
      <c r="K28" s="37" t="s">
        <v>163</v>
      </c>
      <c r="L28" s="18"/>
      <c r="M28" s="67" t="str">
        <f t="shared" si="0"/>
        <v>Bajo</v>
      </c>
      <c r="N28" s="18">
        <v>1</v>
      </c>
      <c r="O28" s="67" t="str">
        <f t="shared" si="1"/>
        <v>Esporádica</v>
      </c>
      <c r="P28" s="20">
        <f t="shared" si="2"/>
        <v>1</v>
      </c>
      <c r="Q28" s="80" t="str">
        <f t="shared" si="3"/>
        <v>Bajo</v>
      </c>
      <c r="R28" s="18">
        <v>100</v>
      </c>
      <c r="S28" s="67" t="str">
        <f t="shared" si="4"/>
        <v>Muerte</v>
      </c>
      <c r="T28" s="20">
        <f t="shared" si="5"/>
        <v>100</v>
      </c>
      <c r="U28" s="20" t="str">
        <f t="shared" si="6"/>
        <v>III</v>
      </c>
      <c r="V28" s="79" t="str">
        <f t="shared" si="7"/>
        <v>Mejorable</v>
      </c>
      <c r="W28" s="42">
        <v>2</v>
      </c>
      <c r="X28" s="42"/>
      <c r="Y28" s="19"/>
      <c r="Z28" s="46" t="s">
        <v>104</v>
      </c>
      <c r="AA28" s="33" t="s">
        <v>112</v>
      </c>
      <c r="AB28" s="33" t="s">
        <v>112</v>
      </c>
      <c r="AC28" s="33" t="s">
        <v>164</v>
      </c>
      <c r="AD28" s="41" t="s">
        <v>165</v>
      </c>
      <c r="AE28" s="33" t="s">
        <v>112</v>
      </c>
      <c r="AF28" s="36" t="s">
        <v>166</v>
      </c>
    </row>
    <row r="29" spans="1:33" s="32" customFormat="1" ht="107.25" x14ac:dyDescent="0.25">
      <c r="A29" s="137"/>
      <c r="B29" s="137"/>
      <c r="C29" s="140"/>
      <c r="D29" s="140"/>
      <c r="E29" s="46" t="s">
        <v>104</v>
      </c>
      <c r="F29" s="37" t="s">
        <v>51</v>
      </c>
      <c r="G29" s="38" t="s">
        <v>94</v>
      </c>
      <c r="H29" s="39" t="s">
        <v>111</v>
      </c>
      <c r="I29" s="8" t="s">
        <v>37</v>
      </c>
      <c r="J29" s="8" t="s">
        <v>38</v>
      </c>
      <c r="K29" s="37" t="s">
        <v>125</v>
      </c>
      <c r="L29" s="18">
        <v>2</v>
      </c>
      <c r="M29" s="67" t="str">
        <f t="shared" si="0"/>
        <v>Medio</v>
      </c>
      <c r="N29" s="18">
        <v>1</v>
      </c>
      <c r="O29" s="67" t="str">
        <f t="shared" si="1"/>
        <v>Esporádica</v>
      </c>
      <c r="P29" s="20">
        <f t="shared" si="2"/>
        <v>2</v>
      </c>
      <c r="Q29" s="80" t="str">
        <f t="shared" si="3"/>
        <v>Bajo</v>
      </c>
      <c r="R29" s="18">
        <v>10</v>
      </c>
      <c r="S29" s="67" t="str">
        <f t="shared" si="4"/>
        <v>Leve</v>
      </c>
      <c r="T29" s="20">
        <f t="shared" si="5"/>
        <v>20</v>
      </c>
      <c r="U29" s="20" t="str">
        <f t="shared" si="6"/>
        <v>IV</v>
      </c>
      <c r="V29" s="79" t="str">
        <f t="shared" si="7"/>
        <v>Aceptable</v>
      </c>
      <c r="W29" s="42">
        <v>2</v>
      </c>
      <c r="X29" s="42"/>
      <c r="Y29" s="19"/>
      <c r="Z29" s="46" t="s">
        <v>104</v>
      </c>
      <c r="AA29" s="33" t="s">
        <v>112</v>
      </c>
      <c r="AB29" s="33" t="s">
        <v>112</v>
      </c>
      <c r="AC29" s="33" t="s">
        <v>148</v>
      </c>
      <c r="AD29" s="41" t="s">
        <v>149</v>
      </c>
      <c r="AE29" s="33" t="s">
        <v>112</v>
      </c>
      <c r="AF29" s="36" t="s">
        <v>167</v>
      </c>
    </row>
    <row r="30" spans="1:33" ht="107.25" x14ac:dyDescent="0.25">
      <c r="A30" s="138"/>
      <c r="B30" s="138"/>
      <c r="C30" s="141"/>
      <c r="D30" s="141"/>
      <c r="E30" s="22" t="s">
        <v>17</v>
      </c>
      <c r="F30" s="8" t="s">
        <v>40</v>
      </c>
      <c r="G30" s="8" t="s">
        <v>41</v>
      </c>
      <c r="H30" s="8" t="s">
        <v>42</v>
      </c>
      <c r="I30" s="8" t="s">
        <v>43</v>
      </c>
      <c r="J30" s="8" t="s">
        <v>39</v>
      </c>
      <c r="K30" s="8" t="s">
        <v>39</v>
      </c>
      <c r="L30" s="18"/>
      <c r="M30" s="67" t="str">
        <f t="shared" si="0"/>
        <v>Bajo</v>
      </c>
      <c r="N30" s="18">
        <v>1</v>
      </c>
      <c r="O30" s="67" t="str">
        <f t="shared" si="1"/>
        <v>Esporádica</v>
      </c>
      <c r="P30" s="20">
        <f t="shared" si="2"/>
        <v>1</v>
      </c>
      <c r="Q30" s="80" t="str">
        <f t="shared" si="3"/>
        <v>Bajo</v>
      </c>
      <c r="R30" s="18">
        <v>10</v>
      </c>
      <c r="S30" s="67" t="str">
        <f t="shared" si="4"/>
        <v>Leve</v>
      </c>
      <c r="T30" s="20">
        <f t="shared" si="5"/>
        <v>10</v>
      </c>
      <c r="U30" s="20" t="str">
        <f t="shared" si="6"/>
        <v>IV</v>
      </c>
      <c r="V30" s="79" t="str">
        <f t="shared" si="7"/>
        <v>Aceptable</v>
      </c>
      <c r="W30" s="22">
        <v>27</v>
      </c>
      <c r="X30" s="22"/>
      <c r="Y30" s="19">
        <f>+W30+X30</f>
        <v>27</v>
      </c>
      <c r="Z30" s="19"/>
      <c r="AA30" s="23"/>
      <c r="AB30" s="23"/>
      <c r="AC30" s="22"/>
      <c r="AD30" s="9" t="s">
        <v>44</v>
      </c>
      <c r="AE30" s="23"/>
      <c r="AF30" s="45"/>
    </row>
  </sheetData>
  <sheetProtection formatCells="0" formatColumns="0" formatRows="0" insertRows="0" deleteRows="0" selectLockedCells="1" sort="0" autoFilter="0"/>
  <mergeCells count="27">
    <mergeCell ref="A2:AE2"/>
    <mergeCell ref="A5:C5"/>
    <mergeCell ref="D5:F5"/>
    <mergeCell ref="I5:J5"/>
    <mergeCell ref="A7:A10"/>
    <mergeCell ref="B7:B10"/>
    <mergeCell ref="C7:C10"/>
    <mergeCell ref="D7:D10"/>
    <mergeCell ref="E7:E10"/>
    <mergeCell ref="F7:G9"/>
    <mergeCell ref="AF7:AF10"/>
    <mergeCell ref="L10:M10"/>
    <mergeCell ref="N10:O10"/>
    <mergeCell ref="P10:Q10"/>
    <mergeCell ref="R10:S10"/>
    <mergeCell ref="T10:U10"/>
    <mergeCell ref="L7:U9"/>
    <mergeCell ref="V7:V10"/>
    <mergeCell ref="W7:Y9"/>
    <mergeCell ref="Z7:Z10"/>
    <mergeCell ref="A11:A30"/>
    <mergeCell ref="B11:B30"/>
    <mergeCell ref="C11:C30"/>
    <mergeCell ref="D11:D30"/>
    <mergeCell ref="AA7:AE9"/>
    <mergeCell ref="H7:H10"/>
    <mergeCell ref="I7:K9"/>
  </mergeCells>
  <conditionalFormatting sqref="U24">
    <cfRule type="cellIs" dxfId="351" priority="13" stopIfTrue="1" operator="equal">
      <formula>"IV"</formula>
    </cfRule>
    <cfRule type="cellIs" dxfId="350" priority="14" stopIfTrue="1" operator="equal">
      <formula>"III"</formula>
    </cfRule>
    <cfRule type="cellIs" dxfId="349" priority="15" stopIfTrue="1" operator="equal">
      <formula>"II"</formula>
    </cfRule>
    <cfRule type="cellIs" dxfId="348" priority="16" stopIfTrue="1" operator="equal">
      <formula>"I"</formula>
    </cfRule>
  </conditionalFormatting>
  <conditionalFormatting sqref="V24">
    <cfRule type="cellIs" dxfId="347" priority="9" operator="equal">
      <formula>"Mejorable"</formula>
    </cfRule>
    <cfRule type="cellIs" dxfId="346" priority="11" stopIfTrue="1" operator="equal">
      <formula>"No Aceptable"</formula>
    </cfRule>
    <cfRule type="cellIs" dxfId="345" priority="12" stopIfTrue="1" operator="equal">
      <formula>"Aceptable"</formula>
    </cfRule>
  </conditionalFormatting>
  <conditionalFormatting sqref="V24">
    <cfRule type="cellIs" dxfId="344" priority="10" operator="equal">
      <formula>"No Aceptable  o Aceptable con control específico"</formula>
    </cfRule>
  </conditionalFormatting>
  <conditionalFormatting sqref="U11:U19 U22 U26:U30">
    <cfRule type="cellIs" dxfId="343" priority="45" stopIfTrue="1" operator="equal">
      <formula>"IV"</formula>
    </cfRule>
    <cfRule type="cellIs" dxfId="342" priority="46" stopIfTrue="1" operator="equal">
      <formula>"III"</formula>
    </cfRule>
    <cfRule type="cellIs" dxfId="341" priority="47" stopIfTrue="1" operator="equal">
      <formula>"II"</formula>
    </cfRule>
    <cfRule type="cellIs" dxfId="340" priority="48" stopIfTrue="1" operator="equal">
      <formula>"I"</formula>
    </cfRule>
  </conditionalFormatting>
  <conditionalFormatting sqref="V11:V19 V22 V26:V30">
    <cfRule type="cellIs" dxfId="339" priority="41" operator="equal">
      <formula>"Mejorable"</formula>
    </cfRule>
    <cfRule type="cellIs" dxfId="338" priority="43" stopIfTrue="1" operator="equal">
      <formula>"No Aceptable"</formula>
    </cfRule>
    <cfRule type="cellIs" dxfId="337" priority="44" stopIfTrue="1" operator="equal">
      <formula>"Aceptable"</formula>
    </cfRule>
  </conditionalFormatting>
  <conditionalFormatting sqref="V11:V19 V22 V26:V30">
    <cfRule type="cellIs" dxfId="336" priority="42" operator="equal">
      <formula>"No Aceptable  o Aceptable con control específico"</formula>
    </cfRule>
  </conditionalFormatting>
  <conditionalFormatting sqref="U20">
    <cfRule type="cellIs" dxfId="335" priority="37" stopIfTrue="1" operator="equal">
      <formula>"IV"</formula>
    </cfRule>
    <cfRule type="cellIs" dxfId="334" priority="38" stopIfTrue="1" operator="equal">
      <formula>"III"</formula>
    </cfRule>
    <cfRule type="cellIs" dxfId="333" priority="39" stopIfTrue="1" operator="equal">
      <formula>"II"</formula>
    </cfRule>
    <cfRule type="cellIs" dxfId="332" priority="40" stopIfTrue="1" operator="equal">
      <formula>"I"</formula>
    </cfRule>
  </conditionalFormatting>
  <conditionalFormatting sqref="V20">
    <cfRule type="cellIs" dxfId="331" priority="33" operator="equal">
      <formula>"Mejorable"</formula>
    </cfRule>
    <cfRule type="cellIs" dxfId="330" priority="35" stopIfTrue="1" operator="equal">
      <formula>"No Aceptable"</formula>
    </cfRule>
    <cfRule type="cellIs" dxfId="329" priority="36" stopIfTrue="1" operator="equal">
      <formula>"Aceptable"</formula>
    </cfRule>
  </conditionalFormatting>
  <conditionalFormatting sqref="V20">
    <cfRule type="cellIs" dxfId="328" priority="34" operator="equal">
      <formula>"No Aceptable  o Aceptable con control específico"</formula>
    </cfRule>
  </conditionalFormatting>
  <conditionalFormatting sqref="U21">
    <cfRule type="cellIs" dxfId="327" priority="29" stopIfTrue="1" operator="equal">
      <formula>"IV"</formula>
    </cfRule>
    <cfRule type="cellIs" dxfId="326" priority="30" stopIfTrue="1" operator="equal">
      <formula>"III"</formula>
    </cfRule>
    <cfRule type="cellIs" dxfId="325" priority="31" stopIfTrue="1" operator="equal">
      <formula>"II"</formula>
    </cfRule>
    <cfRule type="cellIs" dxfId="324" priority="32" stopIfTrue="1" operator="equal">
      <formula>"I"</formula>
    </cfRule>
  </conditionalFormatting>
  <conditionalFormatting sqref="V21">
    <cfRule type="cellIs" dxfId="323" priority="25" operator="equal">
      <formula>"Mejorable"</formula>
    </cfRule>
    <cfRule type="cellIs" dxfId="322" priority="27" stopIfTrue="1" operator="equal">
      <formula>"No Aceptable"</formula>
    </cfRule>
    <cfRule type="cellIs" dxfId="321" priority="28" stopIfTrue="1" operator="equal">
      <formula>"Aceptable"</formula>
    </cfRule>
  </conditionalFormatting>
  <conditionalFormatting sqref="V21">
    <cfRule type="cellIs" dxfId="320" priority="26" operator="equal">
      <formula>"No Aceptable  o Aceptable con control específico"</formula>
    </cfRule>
  </conditionalFormatting>
  <conditionalFormatting sqref="U23">
    <cfRule type="cellIs" dxfId="319" priority="21" stopIfTrue="1" operator="equal">
      <formula>"IV"</formula>
    </cfRule>
    <cfRule type="cellIs" dxfId="318" priority="22" stopIfTrue="1" operator="equal">
      <formula>"III"</formula>
    </cfRule>
    <cfRule type="cellIs" dxfId="317" priority="23" stopIfTrue="1" operator="equal">
      <formula>"II"</formula>
    </cfRule>
    <cfRule type="cellIs" dxfId="316" priority="24" stopIfTrue="1" operator="equal">
      <formula>"I"</formula>
    </cfRule>
  </conditionalFormatting>
  <conditionalFormatting sqref="V23">
    <cfRule type="cellIs" dxfId="315" priority="17" operator="equal">
      <formula>"Mejorable"</formula>
    </cfRule>
    <cfRule type="cellIs" dxfId="314" priority="19" stopIfTrue="1" operator="equal">
      <formula>"No Aceptable"</formula>
    </cfRule>
    <cfRule type="cellIs" dxfId="313" priority="20" stopIfTrue="1" operator="equal">
      <formula>"Aceptable"</formula>
    </cfRule>
  </conditionalFormatting>
  <conditionalFormatting sqref="V23">
    <cfRule type="cellIs" dxfId="312" priority="18" operator="equal">
      <formula>"No Aceptable  o Aceptable con control específico"</formula>
    </cfRule>
  </conditionalFormatting>
  <conditionalFormatting sqref="U25">
    <cfRule type="cellIs" dxfId="311" priority="5" stopIfTrue="1" operator="equal">
      <formula>"IV"</formula>
    </cfRule>
    <cfRule type="cellIs" dxfId="310" priority="6" stopIfTrue="1" operator="equal">
      <formula>"III"</formula>
    </cfRule>
    <cfRule type="cellIs" dxfId="309" priority="7" stopIfTrue="1" operator="equal">
      <formula>"II"</formula>
    </cfRule>
    <cfRule type="cellIs" dxfId="308" priority="8" stopIfTrue="1" operator="equal">
      <formula>"I"</formula>
    </cfRule>
  </conditionalFormatting>
  <conditionalFormatting sqref="V25">
    <cfRule type="cellIs" dxfId="307" priority="1" operator="equal">
      <formula>"Mejorable"</formula>
    </cfRule>
    <cfRule type="cellIs" dxfId="306" priority="3" stopIfTrue="1" operator="equal">
      <formula>"No Aceptable"</formula>
    </cfRule>
    <cfRule type="cellIs" dxfId="305" priority="4" stopIfTrue="1" operator="equal">
      <formula>"Aceptable"</formula>
    </cfRule>
  </conditionalFormatting>
  <conditionalFormatting sqref="V25">
    <cfRule type="cellIs" dxfId="304" priority="2" operator="equal">
      <formula>"No Aceptable  o Aceptable con control específico"</formula>
    </cfRule>
  </conditionalFormatting>
  <dataValidations count="6">
    <dataValidation type="list" allowBlank="1" showInputMessage="1" showErrorMessage="1" sqref="WVF982605:WVF982622 WLJ982605:WLJ982622 AA65101:AE65118 IT65101:IT65118 SP65101:SP65118 ACL65101:ACL65118 AMH65101:AMH65118 AWD65101:AWD65118 BFZ65101:BFZ65118 BPV65101:BPV65118 BZR65101:BZR65118 CJN65101:CJN65118 CTJ65101:CTJ65118 DDF65101:DDF65118 DNB65101:DNB65118 DWX65101:DWX65118 EGT65101:EGT65118 EQP65101:EQP65118 FAL65101:FAL65118 FKH65101:FKH65118 FUD65101:FUD65118 GDZ65101:GDZ65118 GNV65101:GNV65118 GXR65101:GXR65118 HHN65101:HHN65118 HRJ65101:HRJ65118 IBF65101:IBF65118 ILB65101:ILB65118 IUX65101:IUX65118 JET65101:JET65118 JOP65101:JOP65118 JYL65101:JYL65118 KIH65101:KIH65118 KSD65101:KSD65118 LBZ65101:LBZ65118 LLV65101:LLV65118 LVR65101:LVR65118 MFN65101:MFN65118 MPJ65101:MPJ65118 MZF65101:MZF65118 NJB65101:NJB65118 NSX65101:NSX65118 OCT65101:OCT65118 OMP65101:OMP65118 OWL65101:OWL65118 PGH65101:PGH65118 PQD65101:PQD65118 PZZ65101:PZZ65118 QJV65101:QJV65118 QTR65101:QTR65118 RDN65101:RDN65118 RNJ65101:RNJ65118 RXF65101:RXF65118 SHB65101:SHB65118 SQX65101:SQX65118 TAT65101:TAT65118 TKP65101:TKP65118 TUL65101:TUL65118 UEH65101:UEH65118 UOD65101:UOD65118 UXZ65101:UXZ65118 VHV65101:VHV65118 VRR65101:VRR65118 WBN65101:WBN65118 WLJ65101:WLJ65118 WVF65101:WVF65118 AA130637:AE130654 IT130637:IT130654 SP130637:SP130654 ACL130637:ACL130654 AMH130637:AMH130654 AWD130637:AWD130654 BFZ130637:BFZ130654 BPV130637:BPV130654 BZR130637:BZR130654 CJN130637:CJN130654 CTJ130637:CTJ130654 DDF130637:DDF130654 DNB130637:DNB130654 DWX130637:DWX130654 EGT130637:EGT130654 EQP130637:EQP130654 FAL130637:FAL130654 FKH130637:FKH130654 FUD130637:FUD130654 GDZ130637:GDZ130654 GNV130637:GNV130654 GXR130637:GXR130654 HHN130637:HHN130654 HRJ130637:HRJ130654 IBF130637:IBF130654 ILB130637:ILB130654 IUX130637:IUX130654 JET130637:JET130654 JOP130637:JOP130654 JYL130637:JYL130654 KIH130637:KIH130654 KSD130637:KSD130654 LBZ130637:LBZ130654 LLV130637:LLV130654 LVR130637:LVR130654 MFN130637:MFN130654 MPJ130637:MPJ130654 MZF130637:MZF130654 NJB130637:NJB130654 NSX130637:NSX130654 OCT130637:OCT130654 OMP130637:OMP130654 OWL130637:OWL130654 PGH130637:PGH130654 PQD130637:PQD130654 PZZ130637:PZZ130654 QJV130637:QJV130654 QTR130637:QTR130654 RDN130637:RDN130654 RNJ130637:RNJ130654 RXF130637:RXF130654 SHB130637:SHB130654 SQX130637:SQX130654 TAT130637:TAT130654 TKP130637:TKP130654 TUL130637:TUL130654 UEH130637:UEH130654 UOD130637:UOD130654 UXZ130637:UXZ130654 VHV130637:VHV130654 VRR130637:VRR130654 WBN130637:WBN130654 WLJ130637:WLJ130654 WVF130637:WVF130654 AA196173:AE196190 IT196173:IT196190 SP196173:SP196190 ACL196173:ACL196190 AMH196173:AMH196190 AWD196173:AWD196190 BFZ196173:BFZ196190 BPV196173:BPV196190 BZR196173:BZR196190 CJN196173:CJN196190 CTJ196173:CTJ196190 DDF196173:DDF196190 DNB196173:DNB196190 DWX196173:DWX196190 EGT196173:EGT196190 EQP196173:EQP196190 FAL196173:FAL196190 FKH196173:FKH196190 FUD196173:FUD196190 GDZ196173:GDZ196190 GNV196173:GNV196190 GXR196173:GXR196190 HHN196173:HHN196190 HRJ196173:HRJ196190 IBF196173:IBF196190 ILB196173:ILB196190 IUX196173:IUX196190 JET196173:JET196190 JOP196173:JOP196190 JYL196173:JYL196190 KIH196173:KIH196190 KSD196173:KSD196190 LBZ196173:LBZ196190 LLV196173:LLV196190 LVR196173:LVR196190 MFN196173:MFN196190 MPJ196173:MPJ196190 MZF196173:MZF196190 NJB196173:NJB196190 NSX196173:NSX196190 OCT196173:OCT196190 OMP196173:OMP196190 OWL196173:OWL196190 PGH196173:PGH196190 PQD196173:PQD196190 PZZ196173:PZZ196190 QJV196173:QJV196190 QTR196173:QTR196190 RDN196173:RDN196190 RNJ196173:RNJ196190 RXF196173:RXF196190 SHB196173:SHB196190 SQX196173:SQX196190 TAT196173:TAT196190 TKP196173:TKP196190 TUL196173:TUL196190 UEH196173:UEH196190 UOD196173:UOD196190 UXZ196173:UXZ196190 VHV196173:VHV196190 VRR196173:VRR196190 WBN196173:WBN196190 WLJ196173:WLJ196190 WVF196173:WVF196190 AA261709:AE261726 IT261709:IT261726 SP261709:SP261726 ACL261709:ACL261726 AMH261709:AMH261726 AWD261709:AWD261726 BFZ261709:BFZ261726 BPV261709:BPV261726 BZR261709:BZR261726 CJN261709:CJN261726 CTJ261709:CTJ261726 DDF261709:DDF261726 DNB261709:DNB261726 DWX261709:DWX261726 EGT261709:EGT261726 EQP261709:EQP261726 FAL261709:FAL261726 FKH261709:FKH261726 FUD261709:FUD261726 GDZ261709:GDZ261726 GNV261709:GNV261726 GXR261709:GXR261726 HHN261709:HHN261726 HRJ261709:HRJ261726 IBF261709:IBF261726 ILB261709:ILB261726 IUX261709:IUX261726 JET261709:JET261726 JOP261709:JOP261726 JYL261709:JYL261726 KIH261709:KIH261726 KSD261709:KSD261726 LBZ261709:LBZ261726 LLV261709:LLV261726 LVR261709:LVR261726 MFN261709:MFN261726 MPJ261709:MPJ261726 MZF261709:MZF261726 NJB261709:NJB261726 NSX261709:NSX261726 OCT261709:OCT261726 OMP261709:OMP261726 OWL261709:OWL261726 PGH261709:PGH261726 PQD261709:PQD261726 PZZ261709:PZZ261726 QJV261709:QJV261726 QTR261709:QTR261726 RDN261709:RDN261726 RNJ261709:RNJ261726 RXF261709:RXF261726 SHB261709:SHB261726 SQX261709:SQX261726 TAT261709:TAT261726 TKP261709:TKP261726 TUL261709:TUL261726 UEH261709:UEH261726 UOD261709:UOD261726 UXZ261709:UXZ261726 VHV261709:VHV261726 VRR261709:VRR261726 WBN261709:WBN261726 WLJ261709:WLJ261726 WVF261709:WVF261726 AA327245:AE327262 IT327245:IT327262 SP327245:SP327262 ACL327245:ACL327262 AMH327245:AMH327262 AWD327245:AWD327262 BFZ327245:BFZ327262 BPV327245:BPV327262 BZR327245:BZR327262 CJN327245:CJN327262 CTJ327245:CTJ327262 DDF327245:DDF327262 DNB327245:DNB327262 DWX327245:DWX327262 EGT327245:EGT327262 EQP327245:EQP327262 FAL327245:FAL327262 FKH327245:FKH327262 FUD327245:FUD327262 GDZ327245:GDZ327262 GNV327245:GNV327262 GXR327245:GXR327262 HHN327245:HHN327262 HRJ327245:HRJ327262 IBF327245:IBF327262 ILB327245:ILB327262 IUX327245:IUX327262 JET327245:JET327262 JOP327245:JOP327262 JYL327245:JYL327262 KIH327245:KIH327262 KSD327245:KSD327262 LBZ327245:LBZ327262 LLV327245:LLV327262 LVR327245:LVR327262 MFN327245:MFN327262 MPJ327245:MPJ327262 MZF327245:MZF327262 NJB327245:NJB327262 NSX327245:NSX327262 OCT327245:OCT327262 OMP327245:OMP327262 OWL327245:OWL327262 PGH327245:PGH327262 PQD327245:PQD327262 PZZ327245:PZZ327262 QJV327245:QJV327262 QTR327245:QTR327262 RDN327245:RDN327262 RNJ327245:RNJ327262 RXF327245:RXF327262 SHB327245:SHB327262 SQX327245:SQX327262 TAT327245:TAT327262 TKP327245:TKP327262 TUL327245:TUL327262 UEH327245:UEH327262 UOD327245:UOD327262 UXZ327245:UXZ327262 VHV327245:VHV327262 VRR327245:VRR327262 WBN327245:WBN327262 WLJ327245:WLJ327262 WVF327245:WVF327262 AA392781:AE392798 IT392781:IT392798 SP392781:SP392798 ACL392781:ACL392798 AMH392781:AMH392798 AWD392781:AWD392798 BFZ392781:BFZ392798 BPV392781:BPV392798 BZR392781:BZR392798 CJN392781:CJN392798 CTJ392781:CTJ392798 DDF392781:DDF392798 DNB392781:DNB392798 DWX392781:DWX392798 EGT392781:EGT392798 EQP392781:EQP392798 FAL392781:FAL392798 FKH392781:FKH392798 FUD392781:FUD392798 GDZ392781:GDZ392798 GNV392781:GNV392798 GXR392781:GXR392798 HHN392781:HHN392798 HRJ392781:HRJ392798 IBF392781:IBF392798 ILB392781:ILB392798 IUX392781:IUX392798 JET392781:JET392798 JOP392781:JOP392798 JYL392781:JYL392798 KIH392781:KIH392798 KSD392781:KSD392798 LBZ392781:LBZ392798 LLV392781:LLV392798 LVR392781:LVR392798 MFN392781:MFN392798 MPJ392781:MPJ392798 MZF392781:MZF392798 NJB392781:NJB392798 NSX392781:NSX392798 OCT392781:OCT392798 OMP392781:OMP392798 OWL392781:OWL392798 PGH392781:PGH392798 PQD392781:PQD392798 PZZ392781:PZZ392798 QJV392781:QJV392798 QTR392781:QTR392798 RDN392781:RDN392798 RNJ392781:RNJ392798 RXF392781:RXF392798 SHB392781:SHB392798 SQX392781:SQX392798 TAT392781:TAT392798 TKP392781:TKP392798 TUL392781:TUL392798 UEH392781:UEH392798 UOD392781:UOD392798 UXZ392781:UXZ392798 VHV392781:VHV392798 VRR392781:VRR392798 WBN392781:WBN392798 WLJ392781:WLJ392798 WVF392781:WVF392798 AA458317:AE458334 IT458317:IT458334 SP458317:SP458334 ACL458317:ACL458334 AMH458317:AMH458334 AWD458317:AWD458334 BFZ458317:BFZ458334 BPV458317:BPV458334 BZR458317:BZR458334 CJN458317:CJN458334 CTJ458317:CTJ458334 DDF458317:DDF458334 DNB458317:DNB458334 DWX458317:DWX458334 EGT458317:EGT458334 EQP458317:EQP458334 FAL458317:FAL458334 FKH458317:FKH458334 FUD458317:FUD458334 GDZ458317:GDZ458334 GNV458317:GNV458334 GXR458317:GXR458334 HHN458317:HHN458334 HRJ458317:HRJ458334 IBF458317:IBF458334 ILB458317:ILB458334 IUX458317:IUX458334 JET458317:JET458334 JOP458317:JOP458334 JYL458317:JYL458334 KIH458317:KIH458334 KSD458317:KSD458334 LBZ458317:LBZ458334 LLV458317:LLV458334 LVR458317:LVR458334 MFN458317:MFN458334 MPJ458317:MPJ458334 MZF458317:MZF458334 NJB458317:NJB458334 NSX458317:NSX458334 OCT458317:OCT458334 OMP458317:OMP458334 OWL458317:OWL458334 PGH458317:PGH458334 PQD458317:PQD458334 PZZ458317:PZZ458334 QJV458317:QJV458334 QTR458317:QTR458334 RDN458317:RDN458334 RNJ458317:RNJ458334 RXF458317:RXF458334 SHB458317:SHB458334 SQX458317:SQX458334 TAT458317:TAT458334 TKP458317:TKP458334 TUL458317:TUL458334 UEH458317:UEH458334 UOD458317:UOD458334 UXZ458317:UXZ458334 VHV458317:VHV458334 VRR458317:VRR458334 WBN458317:WBN458334 WLJ458317:WLJ458334 WVF458317:WVF458334 AA523853:AE523870 IT523853:IT523870 SP523853:SP523870 ACL523853:ACL523870 AMH523853:AMH523870 AWD523853:AWD523870 BFZ523853:BFZ523870 BPV523853:BPV523870 BZR523853:BZR523870 CJN523853:CJN523870 CTJ523853:CTJ523870 DDF523853:DDF523870 DNB523853:DNB523870 DWX523853:DWX523870 EGT523853:EGT523870 EQP523853:EQP523870 FAL523853:FAL523870 FKH523853:FKH523870 FUD523853:FUD523870 GDZ523853:GDZ523870 GNV523853:GNV523870 GXR523853:GXR523870 HHN523853:HHN523870 HRJ523853:HRJ523870 IBF523853:IBF523870 ILB523853:ILB523870 IUX523853:IUX523870 JET523853:JET523870 JOP523853:JOP523870 JYL523853:JYL523870 KIH523853:KIH523870 KSD523853:KSD523870 LBZ523853:LBZ523870 LLV523853:LLV523870 LVR523853:LVR523870 MFN523853:MFN523870 MPJ523853:MPJ523870 MZF523853:MZF523870 NJB523853:NJB523870 NSX523853:NSX523870 OCT523853:OCT523870 OMP523853:OMP523870 OWL523853:OWL523870 PGH523853:PGH523870 PQD523853:PQD523870 PZZ523853:PZZ523870 QJV523853:QJV523870 QTR523853:QTR523870 RDN523853:RDN523870 RNJ523853:RNJ523870 RXF523853:RXF523870 SHB523853:SHB523870 SQX523853:SQX523870 TAT523853:TAT523870 TKP523853:TKP523870 TUL523853:TUL523870 UEH523853:UEH523870 UOD523853:UOD523870 UXZ523853:UXZ523870 VHV523853:VHV523870 VRR523853:VRR523870 WBN523853:WBN523870 WLJ523853:WLJ523870 WVF523853:WVF523870 AA589389:AE589406 IT589389:IT589406 SP589389:SP589406 ACL589389:ACL589406 AMH589389:AMH589406 AWD589389:AWD589406 BFZ589389:BFZ589406 BPV589389:BPV589406 BZR589389:BZR589406 CJN589389:CJN589406 CTJ589389:CTJ589406 DDF589389:DDF589406 DNB589389:DNB589406 DWX589389:DWX589406 EGT589389:EGT589406 EQP589389:EQP589406 FAL589389:FAL589406 FKH589389:FKH589406 FUD589389:FUD589406 GDZ589389:GDZ589406 GNV589389:GNV589406 GXR589389:GXR589406 HHN589389:HHN589406 HRJ589389:HRJ589406 IBF589389:IBF589406 ILB589389:ILB589406 IUX589389:IUX589406 JET589389:JET589406 JOP589389:JOP589406 JYL589389:JYL589406 KIH589389:KIH589406 KSD589389:KSD589406 LBZ589389:LBZ589406 LLV589389:LLV589406 LVR589389:LVR589406 MFN589389:MFN589406 MPJ589389:MPJ589406 MZF589389:MZF589406 NJB589389:NJB589406 NSX589389:NSX589406 OCT589389:OCT589406 OMP589389:OMP589406 OWL589389:OWL589406 PGH589389:PGH589406 PQD589389:PQD589406 PZZ589389:PZZ589406 QJV589389:QJV589406 QTR589389:QTR589406 RDN589389:RDN589406 RNJ589389:RNJ589406 RXF589389:RXF589406 SHB589389:SHB589406 SQX589389:SQX589406 TAT589389:TAT589406 TKP589389:TKP589406 TUL589389:TUL589406 UEH589389:UEH589406 UOD589389:UOD589406 UXZ589389:UXZ589406 VHV589389:VHV589406 VRR589389:VRR589406 WBN589389:WBN589406 WLJ589389:WLJ589406 WVF589389:WVF589406 AA654925:AE654942 IT654925:IT654942 SP654925:SP654942 ACL654925:ACL654942 AMH654925:AMH654942 AWD654925:AWD654942 BFZ654925:BFZ654942 BPV654925:BPV654942 BZR654925:BZR654942 CJN654925:CJN654942 CTJ654925:CTJ654942 DDF654925:DDF654942 DNB654925:DNB654942 DWX654925:DWX654942 EGT654925:EGT654942 EQP654925:EQP654942 FAL654925:FAL654942 FKH654925:FKH654942 FUD654925:FUD654942 GDZ654925:GDZ654942 GNV654925:GNV654942 GXR654925:GXR654942 HHN654925:HHN654942 HRJ654925:HRJ654942 IBF654925:IBF654942 ILB654925:ILB654942 IUX654925:IUX654942 JET654925:JET654942 JOP654925:JOP654942 JYL654925:JYL654942 KIH654925:KIH654942 KSD654925:KSD654942 LBZ654925:LBZ654942 LLV654925:LLV654942 LVR654925:LVR654942 MFN654925:MFN654942 MPJ654925:MPJ654942 MZF654925:MZF654942 NJB654925:NJB654942 NSX654925:NSX654942 OCT654925:OCT654942 OMP654925:OMP654942 OWL654925:OWL654942 PGH654925:PGH654942 PQD654925:PQD654942 PZZ654925:PZZ654942 QJV654925:QJV654942 QTR654925:QTR654942 RDN654925:RDN654942 RNJ654925:RNJ654942 RXF654925:RXF654942 SHB654925:SHB654942 SQX654925:SQX654942 TAT654925:TAT654942 TKP654925:TKP654942 TUL654925:TUL654942 UEH654925:UEH654942 UOD654925:UOD654942 UXZ654925:UXZ654942 VHV654925:VHV654942 VRR654925:VRR654942 WBN654925:WBN654942 WLJ654925:WLJ654942 WVF654925:WVF654942 AA720461:AE720478 IT720461:IT720478 SP720461:SP720478 ACL720461:ACL720478 AMH720461:AMH720478 AWD720461:AWD720478 BFZ720461:BFZ720478 BPV720461:BPV720478 BZR720461:BZR720478 CJN720461:CJN720478 CTJ720461:CTJ720478 DDF720461:DDF720478 DNB720461:DNB720478 DWX720461:DWX720478 EGT720461:EGT720478 EQP720461:EQP720478 FAL720461:FAL720478 FKH720461:FKH720478 FUD720461:FUD720478 GDZ720461:GDZ720478 GNV720461:GNV720478 GXR720461:GXR720478 HHN720461:HHN720478 HRJ720461:HRJ720478 IBF720461:IBF720478 ILB720461:ILB720478 IUX720461:IUX720478 JET720461:JET720478 JOP720461:JOP720478 JYL720461:JYL720478 KIH720461:KIH720478 KSD720461:KSD720478 LBZ720461:LBZ720478 LLV720461:LLV720478 LVR720461:LVR720478 MFN720461:MFN720478 MPJ720461:MPJ720478 MZF720461:MZF720478 NJB720461:NJB720478 NSX720461:NSX720478 OCT720461:OCT720478 OMP720461:OMP720478 OWL720461:OWL720478 PGH720461:PGH720478 PQD720461:PQD720478 PZZ720461:PZZ720478 QJV720461:QJV720478 QTR720461:QTR720478 RDN720461:RDN720478 RNJ720461:RNJ720478 RXF720461:RXF720478 SHB720461:SHB720478 SQX720461:SQX720478 TAT720461:TAT720478 TKP720461:TKP720478 TUL720461:TUL720478 UEH720461:UEH720478 UOD720461:UOD720478 UXZ720461:UXZ720478 VHV720461:VHV720478 VRR720461:VRR720478 WBN720461:WBN720478 WLJ720461:WLJ720478 WVF720461:WVF720478 AA785997:AE786014 IT785997:IT786014 SP785997:SP786014 ACL785997:ACL786014 AMH785997:AMH786014 AWD785997:AWD786014 BFZ785997:BFZ786014 BPV785997:BPV786014 BZR785997:BZR786014 CJN785997:CJN786014 CTJ785997:CTJ786014 DDF785997:DDF786014 DNB785997:DNB786014 DWX785997:DWX786014 EGT785997:EGT786014 EQP785997:EQP786014 FAL785997:FAL786014 FKH785997:FKH786014 FUD785997:FUD786014 GDZ785997:GDZ786014 GNV785997:GNV786014 GXR785997:GXR786014 HHN785997:HHN786014 HRJ785997:HRJ786014 IBF785997:IBF786014 ILB785997:ILB786014 IUX785997:IUX786014 JET785997:JET786014 JOP785997:JOP786014 JYL785997:JYL786014 KIH785997:KIH786014 KSD785997:KSD786014 LBZ785997:LBZ786014 LLV785997:LLV786014 LVR785997:LVR786014 MFN785997:MFN786014 MPJ785997:MPJ786014 MZF785997:MZF786014 NJB785997:NJB786014 NSX785997:NSX786014 OCT785997:OCT786014 OMP785997:OMP786014 OWL785997:OWL786014 PGH785997:PGH786014 PQD785997:PQD786014 PZZ785997:PZZ786014 QJV785997:QJV786014 QTR785997:QTR786014 RDN785997:RDN786014 RNJ785997:RNJ786014 RXF785997:RXF786014 SHB785997:SHB786014 SQX785997:SQX786014 TAT785997:TAT786014 TKP785997:TKP786014 TUL785997:TUL786014 UEH785997:UEH786014 UOD785997:UOD786014 UXZ785997:UXZ786014 VHV785997:VHV786014 VRR785997:VRR786014 WBN785997:WBN786014 WLJ785997:WLJ786014 WVF785997:WVF786014 AA851533:AE851550 IT851533:IT851550 SP851533:SP851550 ACL851533:ACL851550 AMH851533:AMH851550 AWD851533:AWD851550 BFZ851533:BFZ851550 BPV851533:BPV851550 BZR851533:BZR851550 CJN851533:CJN851550 CTJ851533:CTJ851550 DDF851533:DDF851550 DNB851533:DNB851550 DWX851533:DWX851550 EGT851533:EGT851550 EQP851533:EQP851550 FAL851533:FAL851550 FKH851533:FKH851550 FUD851533:FUD851550 GDZ851533:GDZ851550 GNV851533:GNV851550 GXR851533:GXR851550 HHN851533:HHN851550 HRJ851533:HRJ851550 IBF851533:IBF851550 ILB851533:ILB851550 IUX851533:IUX851550 JET851533:JET851550 JOP851533:JOP851550 JYL851533:JYL851550 KIH851533:KIH851550 KSD851533:KSD851550 LBZ851533:LBZ851550 LLV851533:LLV851550 LVR851533:LVR851550 MFN851533:MFN851550 MPJ851533:MPJ851550 MZF851533:MZF851550 NJB851533:NJB851550 NSX851533:NSX851550 OCT851533:OCT851550 OMP851533:OMP851550 OWL851533:OWL851550 PGH851533:PGH851550 PQD851533:PQD851550 PZZ851533:PZZ851550 QJV851533:QJV851550 QTR851533:QTR851550 RDN851533:RDN851550 RNJ851533:RNJ851550 RXF851533:RXF851550 SHB851533:SHB851550 SQX851533:SQX851550 TAT851533:TAT851550 TKP851533:TKP851550 TUL851533:TUL851550 UEH851533:UEH851550 UOD851533:UOD851550 UXZ851533:UXZ851550 VHV851533:VHV851550 VRR851533:VRR851550 WBN851533:WBN851550 WLJ851533:WLJ851550 WVF851533:WVF851550 AA917069:AE917086 IT917069:IT917086 SP917069:SP917086 ACL917069:ACL917086 AMH917069:AMH917086 AWD917069:AWD917086 BFZ917069:BFZ917086 BPV917069:BPV917086 BZR917069:BZR917086 CJN917069:CJN917086 CTJ917069:CTJ917086 DDF917069:DDF917086 DNB917069:DNB917086 DWX917069:DWX917086 EGT917069:EGT917086 EQP917069:EQP917086 FAL917069:FAL917086 FKH917069:FKH917086 FUD917069:FUD917086 GDZ917069:GDZ917086 GNV917069:GNV917086 GXR917069:GXR917086 HHN917069:HHN917086 HRJ917069:HRJ917086 IBF917069:IBF917086 ILB917069:ILB917086 IUX917069:IUX917086 JET917069:JET917086 JOP917069:JOP917086 JYL917069:JYL917086 KIH917069:KIH917086 KSD917069:KSD917086 LBZ917069:LBZ917086 LLV917069:LLV917086 LVR917069:LVR917086 MFN917069:MFN917086 MPJ917069:MPJ917086 MZF917069:MZF917086 NJB917069:NJB917086 NSX917069:NSX917086 OCT917069:OCT917086 OMP917069:OMP917086 OWL917069:OWL917086 PGH917069:PGH917086 PQD917069:PQD917086 PZZ917069:PZZ917086 QJV917069:QJV917086 QTR917069:QTR917086 RDN917069:RDN917086 RNJ917069:RNJ917086 RXF917069:RXF917086 SHB917069:SHB917086 SQX917069:SQX917086 TAT917069:TAT917086 TKP917069:TKP917086 TUL917069:TUL917086 UEH917069:UEH917086 UOD917069:UOD917086 UXZ917069:UXZ917086 VHV917069:VHV917086 VRR917069:VRR917086 WBN917069:WBN917086 WLJ917069:WLJ917086 WVF917069:WVF917086 AA982605:AE982622 IT982605:IT982622 SP982605:SP982622 ACL982605:ACL982622 AMH982605:AMH982622 AWD982605:AWD982622 BFZ982605:BFZ982622 BPV982605:BPV982622 BZR982605:BZR982622 CJN982605:CJN982622 CTJ982605:CTJ982622 DDF982605:DDF982622 DNB982605:DNB982622 DWX982605:DWX982622 EGT982605:EGT982622 EQP982605:EQP982622 FAL982605:FAL982622 FKH982605:FKH982622 FUD982605:FUD982622 GDZ982605:GDZ982622 GNV982605:GNV982622 GXR982605:GXR982622 HHN982605:HHN982622 HRJ982605:HRJ982622 IBF982605:IBF982622 ILB982605:ILB982622 IUX982605:IUX982622 JET982605:JET982622 JOP982605:JOP982622 JYL982605:JYL982622 KIH982605:KIH982622 KSD982605:KSD982622 LBZ982605:LBZ982622 LLV982605:LLV982622 LVR982605:LVR982622 MFN982605:MFN982622 MPJ982605:MPJ982622 MZF982605:MZF982622 NJB982605:NJB982622 NSX982605:NSX982622 OCT982605:OCT982622 OMP982605:OMP982622 OWL982605:OWL982622 PGH982605:PGH982622 PQD982605:PQD982622 PZZ982605:PZZ982622 QJV982605:QJV982622 QTR982605:QTR982622 RDN982605:RDN982622 RNJ982605:RNJ982622 RXF982605:RXF982622 SHB982605:SHB982622 SQX982605:SQX982622 TAT982605:TAT982622 TKP982605:TKP982622 TUL982605:TUL982622 UEH982605:UEH982622 UOD982605:UOD982622 UXZ982605:UXZ982622 VHV982605:VHV982622 VRR982605:VRR982622 WBN982605:WBN982622">
      <formula1>#REF!</formula1>
    </dataValidation>
    <dataValidation type="list" allowBlank="1" showInputMessage="1" showErrorMessage="1" sqref="E11:E30">
      <formula1>RUTINARIA</formula1>
    </dataValidation>
    <dataValidation type="list" allowBlank="1" showInputMessage="1" showErrorMessage="1" sqref="L11:L30">
      <formula1>NIVELDEFICIENCIA</formula1>
    </dataValidation>
    <dataValidation type="list" allowBlank="1" showInputMessage="1" showErrorMessage="1" sqref="N11:N30">
      <formula1>NIVELEXPOSICION</formula1>
    </dataValidation>
    <dataValidation type="list" allowBlank="1" showInputMessage="1" showErrorMessage="1" sqref="R11:R30">
      <formula1>NIVELCONSECUENCIA</formula1>
    </dataValidation>
    <dataValidation type="list" allowBlank="1" showInputMessage="1" showErrorMessage="1" sqref="G28:G29">
      <formula1>$J$2:$J$46</formula1>
    </dataValidation>
  </dataValidations>
  <printOptions horizontalCentered="1"/>
  <pageMargins left="0.23622047244094491" right="0.23622047244094491" top="0.39370078740157483" bottom="0.39370078740157483" header="0.31496062992125984" footer="0.31496062992125984"/>
  <pageSetup scale="22" orientation="landscape" r:id="rId1"/>
  <headerFooter>
    <oddFooter xml:space="preserve">&amp;LCódigo: GH-F-088  V.1
&amp;RPágina: &amp;P de &amp;N
</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Datos!$I$2:$I$9</xm:f>
          </x14:formula1>
          <xm:sqref>F11</xm:sqref>
        </x14:dataValidation>
        <x14:dataValidation type="list" allowBlank="1" showInputMessage="1" showErrorMessage="1">
          <x14:formula1>
            <xm:f>Datos!$I$2:$I$10</xm:f>
          </x14:formula1>
          <xm:sqref>F12:F29</xm:sqref>
        </x14:dataValidation>
        <x14:dataValidation type="list" allowBlank="1" showInputMessage="1" showErrorMessage="1">
          <x14:formula1>
            <xm:f>Datos!$J$2:$J$49</xm:f>
          </x14:formula1>
          <xm:sqref>G11:G27</xm:sqref>
        </x14:dataValidation>
        <x14:dataValidation type="list" allowBlank="1" showInputMessage="1" showErrorMessage="1">
          <x14:formula1>
            <xm:f>Datos!$A$2:$A$4</xm:f>
          </x14:formula1>
          <xm:sqref>Z11:Z26 Z28:Z29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2"/>
  <sheetViews>
    <sheetView showGridLines="0" topLeftCell="K1" zoomScale="50" zoomScaleNormal="50" zoomScaleSheetLayoutView="80" workbookViewId="0">
      <pane ySplit="10" topLeftCell="A11" activePane="bottomLeft" state="frozen"/>
      <selection activeCell="F1" sqref="F1"/>
      <selection pane="bottomLeft" activeCell="V1" sqref="V1:V1048576"/>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51.42578125" style="10" customWidth="1"/>
    <col min="8" max="8" width="50.85546875" style="4" customWidth="1"/>
    <col min="9" max="11" width="20.28515625" style="4" customWidth="1"/>
    <col min="12" max="12" width="3.28515625" style="12" customWidth="1"/>
    <col min="13" max="13" width="6.5703125" style="13" customWidth="1"/>
    <col min="14" max="22" width="6.5703125" style="12" customWidth="1"/>
    <col min="23" max="23" width="7" style="26" customWidth="1"/>
    <col min="24" max="24" width="7" style="4" customWidth="1"/>
    <col min="25" max="25" width="6.7109375" style="14" customWidth="1"/>
    <col min="26" max="26" width="25.140625" style="14" customWidth="1"/>
    <col min="27" max="28" width="36.28515625" style="14" customWidth="1"/>
    <col min="29" max="30" width="23.140625" style="14" customWidth="1"/>
    <col min="31"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W1" s="29"/>
    </row>
    <row r="2" spans="1:33" s="6" customFormat="1" ht="90.7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W3" s="29"/>
    </row>
    <row r="5" spans="1:33" ht="39.6" customHeight="1" x14ac:dyDescent="0.25">
      <c r="A5" s="89" t="s">
        <v>34</v>
      </c>
      <c r="B5" s="90"/>
      <c r="C5" s="90"/>
      <c r="D5" s="91" t="s">
        <v>215</v>
      </c>
      <c r="E5" s="92"/>
      <c r="F5" s="93"/>
      <c r="H5" s="11" t="s">
        <v>35</v>
      </c>
      <c r="I5" s="94">
        <v>43160</v>
      </c>
      <c r="J5" s="95"/>
    </row>
    <row r="6" spans="1:33" ht="16.5" thickBot="1" x14ac:dyDescent="0.3"/>
    <row r="7" spans="1:33" s="15" customFormat="1" ht="30" customHeight="1" x14ac:dyDescent="0.25">
      <c r="A7" s="96" t="s">
        <v>0</v>
      </c>
      <c r="B7" s="97" t="s">
        <v>14</v>
      </c>
      <c r="C7" s="96" t="s">
        <v>5</v>
      </c>
      <c r="D7" s="100" t="s">
        <v>53</v>
      </c>
      <c r="E7" s="97" t="s">
        <v>15</v>
      </c>
      <c r="F7" s="101" t="s">
        <v>1</v>
      </c>
      <c r="G7" s="101"/>
      <c r="H7" s="101" t="s">
        <v>18</v>
      </c>
      <c r="I7" s="130" t="s">
        <v>6</v>
      </c>
      <c r="J7" s="131"/>
      <c r="K7" s="132"/>
      <c r="L7" s="106" t="s">
        <v>2</v>
      </c>
      <c r="M7" s="107"/>
      <c r="N7" s="107"/>
      <c r="O7" s="107"/>
      <c r="P7" s="107"/>
      <c r="Q7" s="107"/>
      <c r="R7" s="107"/>
      <c r="S7" s="107"/>
      <c r="T7" s="107"/>
      <c r="U7" s="108"/>
      <c r="V7" s="115" t="s">
        <v>10</v>
      </c>
      <c r="W7" s="118" t="s">
        <v>19</v>
      </c>
      <c r="X7" s="118"/>
      <c r="Y7" s="118"/>
      <c r="Z7" s="119" t="s">
        <v>54</v>
      </c>
      <c r="AA7" s="124" t="s">
        <v>7</v>
      </c>
      <c r="AB7" s="124"/>
      <c r="AC7" s="124"/>
      <c r="AD7" s="124"/>
      <c r="AE7" s="125"/>
      <c r="AF7" s="102" t="s">
        <v>120</v>
      </c>
    </row>
    <row r="8" spans="1:33" s="15" customFormat="1" ht="25.5" customHeight="1" x14ac:dyDescent="0.25">
      <c r="A8" s="96"/>
      <c r="B8" s="98"/>
      <c r="C8" s="96"/>
      <c r="D8" s="98"/>
      <c r="E8" s="98"/>
      <c r="F8" s="101"/>
      <c r="G8" s="101"/>
      <c r="H8" s="101"/>
      <c r="I8" s="133"/>
      <c r="J8" s="134"/>
      <c r="K8" s="135"/>
      <c r="L8" s="109"/>
      <c r="M8" s="110"/>
      <c r="N8" s="110"/>
      <c r="O8" s="110"/>
      <c r="P8" s="110"/>
      <c r="Q8" s="110"/>
      <c r="R8" s="110"/>
      <c r="S8" s="110"/>
      <c r="T8" s="110"/>
      <c r="U8" s="111"/>
      <c r="V8" s="116"/>
      <c r="W8" s="118"/>
      <c r="X8" s="118"/>
      <c r="Y8" s="118"/>
      <c r="Z8" s="120"/>
      <c r="AA8" s="126"/>
      <c r="AB8" s="126"/>
      <c r="AC8" s="126"/>
      <c r="AD8" s="126"/>
      <c r="AE8" s="127"/>
      <c r="AF8" s="102"/>
    </row>
    <row r="9" spans="1:33" s="15" customFormat="1" ht="25.5" customHeight="1" x14ac:dyDescent="0.25">
      <c r="A9" s="96"/>
      <c r="B9" s="98"/>
      <c r="C9" s="96"/>
      <c r="D9" s="98"/>
      <c r="E9" s="98"/>
      <c r="F9" s="101"/>
      <c r="G9" s="101"/>
      <c r="H9" s="101"/>
      <c r="I9" s="133"/>
      <c r="J9" s="134"/>
      <c r="K9" s="135"/>
      <c r="L9" s="112"/>
      <c r="M9" s="113"/>
      <c r="N9" s="113"/>
      <c r="O9" s="113"/>
      <c r="P9" s="113"/>
      <c r="Q9" s="113"/>
      <c r="R9" s="113"/>
      <c r="S9" s="113"/>
      <c r="T9" s="113"/>
      <c r="U9" s="114"/>
      <c r="V9" s="116"/>
      <c r="W9" s="118"/>
      <c r="X9" s="118"/>
      <c r="Y9" s="118"/>
      <c r="Z9" s="120"/>
      <c r="AA9" s="128"/>
      <c r="AB9" s="128"/>
      <c r="AC9" s="128"/>
      <c r="AD9" s="128"/>
      <c r="AE9" s="129"/>
      <c r="AF9" s="102"/>
    </row>
    <row r="10" spans="1:33" s="15" customFormat="1" ht="126" customHeight="1" x14ac:dyDescent="0.25">
      <c r="A10" s="96"/>
      <c r="B10" s="99"/>
      <c r="C10" s="96"/>
      <c r="D10" s="99"/>
      <c r="E10" s="99"/>
      <c r="F10" s="54" t="s">
        <v>3</v>
      </c>
      <c r="G10" s="54"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6" customFormat="1" ht="210" x14ac:dyDescent="0.25">
      <c r="A11" s="122" t="s">
        <v>205</v>
      </c>
      <c r="B11" s="122" t="s">
        <v>206</v>
      </c>
      <c r="C11" s="123" t="s">
        <v>210</v>
      </c>
      <c r="D11" s="123" t="s">
        <v>207</v>
      </c>
      <c r="E11" s="37" t="s">
        <v>104</v>
      </c>
      <c r="F11" s="37" t="s">
        <v>52</v>
      </c>
      <c r="G11" s="38" t="s">
        <v>55</v>
      </c>
      <c r="H11" s="38" t="s">
        <v>126</v>
      </c>
      <c r="I11" s="27" t="s">
        <v>113</v>
      </c>
      <c r="J11" s="28" t="s">
        <v>114</v>
      </c>
      <c r="K11" s="27" t="s">
        <v>115</v>
      </c>
      <c r="L11" s="22">
        <v>2</v>
      </c>
      <c r="M11" s="23" t="str">
        <f t="shared" ref="M11:M32" si="0">+IF(L11="","Bajo",IF(L11=2,"Medio",IF(L11=6,"Alto",IF(L11=10,"Muy Alto",""))))</f>
        <v>Medio</v>
      </c>
      <c r="N11" s="22">
        <v>1</v>
      </c>
      <c r="O11" s="23" t="str">
        <f t="shared" ref="O11:O32" si="1">+IF(N11=0,"",IF(N11=1,"Esporádica",IF(N11=2,"Ocasional",IF(N11=3,"Frecuente",IF(N11=4,"Continua","")))))</f>
        <v>Esporádica</v>
      </c>
      <c r="P11" s="24">
        <f t="shared" ref="P11:P32" si="2">+IF(L11="",N11,(N11*L11))</f>
        <v>2</v>
      </c>
      <c r="Q11" s="24" t="str">
        <f t="shared" ref="Q11:Q32" si="3">+IF(P11=0,"",IF(P11&lt;5,"Bajo",IF(P11&lt;9,"Medio",IF(P11&lt;21,"Alto",IF(P11&lt;41,"Muy Alto","")))))</f>
        <v>Bajo</v>
      </c>
      <c r="R11" s="22">
        <v>10</v>
      </c>
      <c r="S11" s="23" t="str">
        <f t="shared" ref="S11:S32" si="4">+IF(R11=0,"",IF(R11&lt;11,"Leve",IF(R11&lt;26,"Grave",IF(R11&lt;61,"Muy Grave",IF(R11&lt;101,"Muerte","")))))</f>
        <v>Leve</v>
      </c>
      <c r="T11" s="24">
        <f t="shared" ref="T11:T32" si="5">+R11*P11</f>
        <v>20</v>
      </c>
      <c r="U11" s="24" t="str">
        <f t="shared" ref="U11:U32" si="6">+IF(T11=0,"",IF(T11&lt;21,"IV",IF(T11&lt;121,"III",IF(T11&lt;501,"II",IF(T11&lt;4001,"I","")))))</f>
        <v>IV</v>
      </c>
      <c r="V11" s="25" t="str">
        <f t="shared" ref="V11:V32" si="7">+IF(U11=0,"",IF(U11="I","No Aceptable",IF(U11="II","No Aceptable  o Aceptable con control específico",IF(U11="III","Mejorable",IF(U11="IV","Aceptable","")))))</f>
        <v>Aceptable</v>
      </c>
      <c r="W11" s="60">
        <v>1</v>
      </c>
      <c r="X11" s="60"/>
      <c r="Y11" s="23">
        <f>+W11+X11</f>
        <v>1</v>
      </c>
      <c r="Z11" s="37" t="s">
        <v>104</v>
      </c>
      <c r="AA11" s="41" t="s">
        <v>112</v>
      </c>
      <c r="AB11" s="41" t="s">
        <v>112</v>
      </c>
      <c r="AC11" s="35" t="s">
        <v>127</v>
      </c>
      <c r="AD11" s="35" t="s">
        <v>128</v>
      </c>
      <c r="AE11" s="35" t="s">
        <v>129</v>
      </c>
      <c r="AF11" s="40" t="s">
        <v>231</v>
      </c>
    </row>
    <row r="12" spans="1:33" s="36" customFormat="1" ht="183" customHeight="1" x14ac:dyDescent="0.25">
      <c r="A12" s="122"/>
      <c r="B12" s="122"/>
      <c r="C12" s="123"/>
      <c r="D12" s="123"/>
      <c r="E12" s="37" t="s">
        <v>104</v>
      </c>
      <c r="F12" s="37" t="s">
        <v>52</v>
      </c>
      <c r="G12" s="38" t="s">
        <v>57</v>
      </c>
      <c r="H12" s="38" t="s">
        <v>176</v>
      </c>
      <c r="I12" s="27" t="s">
        <v>177</v>
      </c>
      <c r="J12" s="28" t="s">
        <v>114</v>
      </c>
      <c r="K12" s="27" t="s">
        <v>115</v>
      </c>
      <c r="L12" s="22">
        <v>2</v>
      </c>
      <c r="M12" s="23" t="str">
        <f t="shared" si="0"/>
        <v>Medio</v>
      </c>
      <c r="N12" s="22">
        <v>1</v>
      </c>
      <c r="O12" s="23" t="str">
        <f t="shared" si="1"/>
        <v>Esporádica</v>
      </c>
      <c r="P12" s="24">
        <f t="shared" si="2"/>
        <v>2</v>
      </c>
      <c r="Q12" s="24" t="str">
        <f t="shared" si="3"/>
        <v>Bajo</v>
      </c>
      <c r="R12" s="22">
        <v>10</v>
      </c>
      <c r="S12" s="23" t="str">
        <f t="shared" si="4"/>
        <v>Leve</v>
      </c>
      <c r="T12" s="24">
        <f t="shared" si="5"/>
        <v>20</v>
      </c>
      <c r="U12" s="24" t="str">
        <f t="shared" si="6"/>
        <v>IV</v>
      </c>
      <c r="V12" s="25" t="str">
        <f t="shared" si="7"/>
        <v>Aceptable</v>
      </c>
      <c r="W12" s="60">
        <v>1</v>
      </c>
      <c r="X12" s="60"/>
      <c r="Y12" s="23">
        <f t="shared" ref="Y12:Y32" si="8">+W12+X12</f>
        <v>1</v>
      </c>
      <c r="Z12" s="37" t="s">
        <v>105</v>
      </c>
      <c r="AA12" s="41" t="s">
        <v>112</v>
      </c>
      <c r="AB12" s="41" t="s">
        <v>112</v>
      </c>
      <c r="AC12" s="35" t="s">
        <v>127</v>
      </c>
      <c r="AD12" s="35" t="s">
        <v>128</v>
      </c>
      <c r="AE12" s="35" t="s">
        <v>129</v>
      </c>
      <c r="AF12" s="40" t="s">
        <v>231</v>
      </c>
    </row>
    <row r="13" spans="1:33" s="36" customFormat="1" ht="247.5" customHeight="1" x14ac:dyDescent="0.25">
      <c r="A13" s="122"/>
      <c r="B13" s="122"/>
      <c r="C13" s="123"/>
      <c r="D13" s="123"/>
      <c r="E13" s="37" t="s">
        <v>104</v>
      </c>
      <c r="F13" s="37" t="s">
        <v>52</v>
      </c>
      <c r="G13" s="38" t="s">
        <v>58</v>
      </c>
      <c r="H13" s="38" t="s">
        <v>126</v>
      </c>
      <c r="I13" s="27" t="s">
        <v>113</v>
      </c>
      <c r="J13" s="28" t="s">
        <v>114</v>
      </c>
      <c r="K13" s="27" t="s">
        <v>115</v>
      </c>
      <c r="L13" s="22">
        <v>2</v>
      </c>
      <c r="M13" s="23" t="str">
        <f t="shared" si="0"/>
        <v>Medio</v>
      </c>
      <c r="N13" s="22">
        <v>1</v>
      </c>
      <c r="O13" s="23" t="str">
        <f t="shared" si="1"/>
        <v>Esporádica</v>
      </c>
      <c r="P13" s="24">
        <f t="shared" si="2"/>
        <v>2</v>
      </c>
      <c r="Q13" s="24" t="str">
        <f t="shared" si="3"/>
        <v>Bajo</v>
      </c>
      <c r="R13" s="22">
        <v>10</v>
      </c>
      <c r="S13" s="23" t="str">
        <f t="shared" si="4"/>
        <v>Leve</v>
      </c>
      <c r="T13" s="24">
        <f t="shared" si="5"/>
        <v>20</v>
      </c>
      <c r="U13" s="24" t="str">
        <f t="shared" si="6"/>
        <v>IV</v>
      </c>
      <c r="V13" s="25" t="str">
        <f t="shared" si="7"/>
        <v>Aceptable</v>
      </c>
      <c r="W13" s="60">
        <v>1</v>
      </c>
      <c r="X13" s="60"/>
      <c r="Y13" s="23">
        <f t="shared" si="8"/>
        <v>1</v>
      </c>
      <c r="Z13" s="37" t="s">
        <v>104</v>
      </c>
      <c r="AA13" s="41" t="s">
        <v>112</v>
      </c>
      <c r="AB13" s="41" t="s">
        <v>112</v>
      </c>
      <c r="AC13" s="35" t="s">
        <v>127</v>
      </c>
      <c r="AD13" s="35" t="s">
        <v>128</v>
      </c>
      <c r="AE13" s="35" t="s">
        <v>129</v>
      </c>
      <c r="AF13" s="40" t="s">
        <v>231</v>
      </c>
    </row>
    <row r="14" spans="1:33" s="36" customFormat="1" ht="270" customHeight="1" x14ac:dyDescent="0.25">
      <c r="A14" s="122"/>
      <c r="B14" s="122"/>
      <c r="C14" s="123"/>
      <c r="D14" s="123"/>
      <c r="E14" s="37" t="s">
        <v>104</v>
      </c>
      <c r="F14" s="37" t="s">
        <v>52</v>
      </c>
      <c r="G14" s="38" t="s">
        <v>59</v>
      </c>
      <c r="H14" s="38" t="s">
        <v>126</v>
      </c>
      <c r="I14" s="27" t="s">
        <v>113</v>
      </c>
      <c r="J14" s="28" t="s">
        <v>114</v>
      </c>
      <c r="K14" s="27" t="s">
        <v>115</v>
      </c>
      <c r="L14" s="22"/>
      <c r="M14" s="23" t="str">
        <f t="shared" si="0"/>
        <v>Bajo</v>
      </c>
      <c r="N14" s="22">
        <v>1</v>
      </c>
      <c r="O14" s="23" t="str">
        <f t="shared" si="1"/>
        <v>Esporádica</v>
      </c>
      <c r="P14" s="24">
        <f t="shared" si="2"/>
        <v>1</v>
      </c>
      <c r="Q14" s="24" t="str">
        <f t="shared" si="3"/>
        <v>Bajo</v>
      </c>
      <c r="R14" s="22">
        <v>25</v>
      </c>
      <c r="S14" s="23" t="str">
        <f t="shared" si="4"/>
        <v>Grave</v>
      </c>
      <c r="T14" s="24">
        <f t="shared" si="5"/>
        <v>25</v>
      </c>
      <c r="U14" s="24" t="str">
        <f t="shared" si="6"/>
        <v>III</v>
      </c>
      <c r="V14" s="25" t="str">
        <f t="shared" si="7"/>
        <v>Mejorable</v>
      </c>
      <c r="W14" s="60">
        <v>1</v>
      </c>
      <c r="X14" s="60"/>
      <c r="Y14" s="23">
        <f t="shared" si="8"/>
        <v>1</v>
      </c>
      <c r="Z14" s="37" t="s">
        <v>104</v>
      </c>
      <c r="AA14" s="41" t="s">
        <v>112</v>
      </c>
      <c r="AB14" s="41" t="s">
        <v>112</v>
      </c>
      <c r="AC14" s="35" t="s">
        <v>127</v>
      </c>
      <c r="AD14" s="35" t="s">
        <v>128</v>
      </c>
      <c r="AE14" s="35" t="s">
        <v>129</v>
      </c>
      <c r="AF14" s="40" t="s">
        <v>231</v>
      </c>
    </row>
    <row r="15" spans="1:33" s="36" customFormat="1" ht="399" customHeight="1" x14ac:dyDescent="0.25">
      <c r="A15" s="122"/>
      <c r="B15" s="122"/>
      <c r="C15" s="123"/>
      <c r="D15" s="123"/>
      <c r="E15" s="37" t="s">
        <v>104</v>
      </c>
      <c r="F15" s="37" t="s">
        <v>61</v>
      </c>
      <c r="G15" s="38" t="s">
        <v>97</v>
      </c>
      <c r="H15" s="38" t="s">
        <v>187</v>
      </c>
      <c r="I15" s="8" t="s">
        <v>39</v>
      </c>
      <c r="J15" s="8" t="s">
        <v>47</v>
      </c>
      <c r="K15" s="8" t="s">
        <v>117</v>
      </c>
      <c r="L15" s="22">
        <v>2</v>
      </c>
      <c r="M15" s="23" t="str">
        <f t="shared" si="0"/>
        <v>Medio</v>
      </c>
      <c r="N15" s="22">
        <v>3</v>
      </c>
      <c r="O15" s="23" t="str">
        <f t="shared" si="1"/>
        <v>Frecuente</v>
      </c>
      <c r="P15" s="24">
        <f t="shared" si="2"/>
        <v>6</v>
      </c>
      <c r="Q15" s="24" t="str">
        <f t="shared" si="3"/>
        <v>Medio</v>
      </c>
      <c r="R15" s="22">
        <v>10</v>
      </c>
      <c r="S15" s="23" t="str">
        <f t="shared" si="4"/>
        <v>Leve</v>
      </c>
      <c r="T15" s="24">
        <f t="shared" si="5"/>
        <v>60</v>
      </c>
      <c r="U15" s="24" t="str">
        <f t="shared" si="6"/>
        <v>III</v>
      </c>
      <c r="V15" s="25" t="str">
        <f t="shared" si="7"/>
        <v>Mejorable</v>
      </c>
      <c r="W15" s="60">
        <v>1</v>
      </c>
      <c r="X15" s="60"/>
      <c r="Y15" s="23">
        <f t="shared" si="8"/>
        <v>1</v>
      </c>
      <c r="Z15" s="37" t="s">
        <v>105</v>
      </c>
      <c r="AA15" s="41" t="s">
        <v>112</v>
      </c>
      <c r="AB15" s="48" t="s">
        <v>131</v>
      </c>
      <c r="AC15" s="48" t="s">
        <v>132</v>
      </c>
      <c r="AD15" s="48" t="s">
        <v>133</v>
      </c>
      <c r="AE15" s="41" t="s">
        <v>112</v>
      </c>
      <c r="AF15" s="48" t="s">
        <v>232</v>
      </c>
      <c r="AG15" s="64"/>
    </row>
    <row r="16" spans="1:33" s="36" customFormat="1" ht="399" customHeight="1" x14ac:dyDescent="0.25">
      <c r="A16" s="122"/>
      <c r="B16" s="122"/>
      <c r="C16" s="123"/>
      <c r="D16" s="123"/>
      <c r="E16" s="37" t="s">
        <v>104</v>
      </c>
      <c r="F16" s="37" t="s">
        <v>61</v>
      </c>
      <c r="G16" s="38" t="s">
        <v>64</v>
      </c>
      <c r="H16" s="38" t="s">
        <v>187</v>
      </c>
      <c r="I16" s="8" t="s">
        <v>39</v>
      </c>
      <c r="J16" s="8" t="s">
        <v>190</v>
      </c>
      <c r="K16" s="8" t="s">
        <v>178</v>
      </c>
      <c r="L16" s="22">
        <v>2</v>
      </c>
      <c r="M16" s="23" t="str">
        <f t="shared" si="0"/>
        <v>Medio</v>
      </c>
      <c r="N16" s="22">
        <v>3</v>
      </c>
      <c r="O16" s="23" t="str">
        <f t="shared" si="1"/>
        <v>Frecuente</v>
      </c>
      <c r="P16" s="24">
        <f t="shared" si="2"/>
        <v>6</v>
      </c>
      <c r="Q16" s="24" t="str">
        <f t="shared" si="3"/>
        <v>Medio</v>
      </c>
      <c r="R16" s="22">
        <v>25</v>
      </c>
      <c r="S16" s="23" t="str">
        <f t="shared" si="4"/>
        <v>Grave</v>
      </c>
      <c r="T16" s="24">
        <f t="shared" si="5"/>
        <v>150</v>
      </c>
      <c r="U16" s="24" t="str">
        <f t="shared" si="6"/>
        <v>II</v>
      </c>
      <c r="V16" s="25" t="str">
        <f t="shared" si="7"/>
        <v>No Aceptable  o Aceptable con control específico</v>
      </c>
      <c r="W16" s="60">
        <v>1</v>
      </c>
      <c r="X16" s="60"/>
      <c r="Y16" s="23">
        <f t="shared" si="8"/>
        <v>1</v>
      </c>
      <c r="Z16" s="37" t="s">
        <v>104</v>
      </c>
      <c r="AA16" s="41" t="s">
        <v>112</v>
      </c>
      <c r="AB16" s="41" t="s">
        <v>112</v>
      </c>
      <c r="AC16" s="48" t="s">
        <v>189</v>
      </c>
      <c r="AD16" s="48" t="s">
        <v>133</v>
      </c>
      <c r="AE16" s="41" t="s">
        <v>112</v>
      </c>
      <c r="AF16" s="48" t="s">
        <v>232</v>
      </c>
      <c r="AG16" s="64"/>
    </row>
    <row r="17" spans="1:33" s="36" customFormat="1" ht="358.5" customHeight="1" x14ac:dyDescent="0.25">
      <c r="A17" s="122"/>
      <c r="B17" s="122"/>
      <c r="C17" s="123"/>
      <c r="D17" s="123"/>
      <c r="E17" s="37" t="s">
        <v>104</v>
      </c>
      <c r="F17" s="37" t="s">
        <v>61</v>
      </c>
      <c r="G17" s="38" t="s">
        <v>63</v>
      </c>
      <c r="H17" s="38" t="s">
        <v>135</v>
      </c>
      <c r="I17" s="8" t="s">
        <v>39</v>
      </c>
      <c r="J17" s="8" t="s">
        <v>136</v>
      </c>
      <c r="K17" s="8" t="s">
        <v>117</v>
      </c>
      <c r="L17" s="22">
        <v>2</v>
      </c>
      <c r="M17" s="23" t="str">
        <f t="shared" si="0"/>
        <v>Medio</v>
      </c>
      <c r="N17" s="22">
        <v>3</v>
      </c>
      <c r="O17" s="23" t="str">
        <f t="shared" si="1"/>
        <v>Frecuente</v>
      </c>
      <c r="P17" s="24">
        <f t="shared" si="2"/>
        <v>6</v>
      </c>
      <c r="Q17" s="24" t="str">
        <f t="shared" si="3"/>
        <v>Medio</v>
      </c>
      <c r="R17" s="22">
        <v>25</v>
      </c>
      <c r="S17" s="23" t="str">
        <f t="shared" si="4"/>
        <v>Grave</v>
      </c>
      <c r="T17" s="24">
        <f t="shared" si="5"/>
        <v>150</v>
      </c>
      <c r="U17" s="24" t="str">
        <f t="shared" si="6"/>
        <v>II</v>
      </c>
      <c r="V17" s="25" t="str">
        <f t="shared" si="7"/>
        <v>No Aceptable  o Aceptable con control específico</v>
      </c>
      <c r="W17" s="60">
        <v>1</v>
      </c>
      <c r="X17" s="60"/>
      <c r="Y17" s="23">
        <f t="shared" si="8"/>
        <v>1</v>
      </c>
      <c r="Z17" s="37" t="s">
        <v>104</v>
      </c>
      <c r="AA17" s="41" t="s">
        <v>112</v>
      </c>
      <c r="AB17" s="41" t="s">
        <v>112</v>
      </c>
      <c r="AC17" s="48" t="s">
        <v>132</v>
      </c>
      <c r="AD17" s="48" t="s">
        <v>116</v>
      </c>
      <c r="AE17" s="41" t="s">
        <v>112</v>
      </c>
      <c r="AF17" s="48" t="s">
        <v>232</v>
      </c>
      <c r="AG17" s="64"/>
    </row>
    <row r="18" spans="1:33" s="36" customFormat="1" ht="183" customHeight="1" x14ac:dyDescent="0.25">
      <c r="A18" s="122"/>
      <c r="B18" s="122"/>
      <c r="C18" s="123"/>
      <c r="D18" s="123"/>
      <c r="E18" s="37" t="s">
        <v>104</v>
      </c>
      <c r="F18" s="37" t="s">
        <v>65</v>
      </c>
      <c r="G18" s="38" t="s">
        <v>68</v>
      </c>
      <c r="H18" s="38" t="s">
        <v>137</v>
      </c>
      <c r="I18" s="37" t="s">
        <v>118</v>
      </c>
      <c r="J18" s="37" t="s">
        <v>138</v>
      </c>
      <c r="K18" s="37" t="s">
        <v>139</v>
      </c>
      <c r="L18" s="22"/>
      <c r="M18" s="23" t="str">
        <f t="shared" si="0"/>
        <v>Bajo</v>
      </c>
      <c r="N18" s="22">
        <v>1</v>
      </c>
      <c r="O18" s="23" t="str">
        <f t="shared" si="1"/>
        <v>Esporádica</v>
      </c>
      <c r="P18" s="24">
        <f t="shared" si="2"/>
        <v>1</v>
      </c>
      <c r="Q18" s="24" t="str">
        <f t="shared" si="3"/>
        <v>Bajo</v>
      </c>
      <c r="R18" s="22">
        <v>10</v>
      </c>
      <c r="S18" s="23" t="str">
        <f t="shared" si="4"/>
        <v>Leve</v>
      </c>
      <c r="T18" s="24">
        <f t="shared" si="5"/>
        <v>10</v>
      </c>
      <c r="U18" s="24" t="str">
        <f t="shared" si="6"/>
        <v>IV</v>
      </c>
      <c r="V18" s="25" t="str">
        <f t="shared" si="7"/>
        <v>Aceptable</v>
      </c>
      <c r="W18" s="60">
        <v>1</v>
      </c>
      <c r="X18" s="60"/>
      <c r="Y18" s="23">
        <f t="shared" si="8"/>
        <v>1</v>
      </c>
      <c r="Z18" s="37" t="s">
        <v>105</v>
      </c>
      <c r="AA18" s="41" t="s">
        <v>112</v>
      </c>
      <c r="AB18" s="41" t="s">
        <v>112</v>
      </c>
      <c r="AC18" s="41" t="s">
        <v>112</v>
      </c>
      <c r="AD18" s="41" t="s">
        <v>112</v>
      </c>
      <c r="AE18" s="41" t="s">
        <v>112</v>
      </c>
      <c r="AF18" s="48" t="s">
        <v>233</v>
      </c>
      <c r="AG18" s="65"/>
    </row>
    <row r="19" spans="1:33" s="36" customFormat="1" ht="183" customHeight="1" x14ac:dyDescent="0.25">
      <c r="A19" s="122"/>
      <c r="B19" s="122"/>
      <c r="C19" s="123"/>
      <c r="D19" s="123"/>
      <c r="E19" s="37" t="s">
        <v>104</v>
      </c>
      <c r="F19" s="37" t="s">
        <v>71</v>
      </c>
      <c r="G19" s="38" t="s">
        <v>72</v>
      </c>
      <c r="H19" s="38" t="s">
        <v>195</v>
      </c>
      <c r="I19" s="8" t="s">
        <v>39</v>
      </c>
      <c r="J19" s="8" t="s">
        <v>39</v>
      </c>
      <c r="K19" s="8" t="s">
        <v>182</v>
      </c>
      <c r="L19" s="22"/>
      <c r="M19" s="23" t="str">
        <f t="shared" si="0"/>
        <v>Bajo</v>
      </c>
      <c r="N19" s="22">
        <v>1</v>
      </c>
      <c r="O19" s="23" t="str">
        <f t="shared" si="1"/>
        <v>Esporádica</v>
      </c>
      <c r="P19" s="24">
        <f t="shared" si="2"/>
        <v>1</v>
      </c>
      <c r="Q19" s="24" t="str">
        <f t="shared" si="3"/>
        <v>Bajo</v>
      </c>
      <c r="R19" s="22">
        <v>10</v>
      </c>
      <c r="S19" s="23" t="str">
        <f t="shared" si="4"/>
        <v>Leve</v>
      </c>
      <c r="T19" s="24">
        <f t="shared" si="5"/>
        <v>10</v>
      </c>
      <c r="U19" s="24" t="str">
        <f t="shared" si="6"/>
        <v>IV</v>
      </c>
      <c r="V19" s="25" t="str">
        <f t="shared" si="7"/>
        <v>Aceptable</v>
      </c>
      <c r="W19" s="60">
        <v>1</v>
      </c>
      <c r="X19" s="60"/>
      <c r="Y19" s="23">
        <f t="shared" si="8"/>
        <v>1</v>
      </c>
      <c r="Z19" s="37" t="s">
        <v>105</v>
      </c>
      <c r="AA19" s="41" t="s">
        <v>196</v>
      </c>
      <c r="AB19" s="41" t="s">
        <v>197</v>
      </c>
      <c r="AC19" s="41" t="s">
        <v>198</v>
      </c>
      <c r="AD19" s="35" t="s">
        <v>128</v>
      </c>
      <c r="AE19" s="41" t="s">
        <v>181</v>
      </c>
      <c r="AF19" s="48" t="s">
        <v>234</v>
      </c>
      <c r="AG19" s="66"/>
    </row>
    <row r="20" spans="1:33" s="36" customFormat="1" ht="183" customHeight="1" x14ac:dyDescent="0.25">
      <c r="A20" s="122"/>
      <c r="B20" s="122"/>
      <c r="C20" s="123"/>
      <c r="D20" s="123"/>
      <c r="E20" s="37" t="s">
        <v>104</v>
      </c>
      <c r="F20" s="37" t="s">
        <v>49</v>
      </c>
      <c r="G20" s="38" t="s">
        <v>78</v>
      </c>
      <c r="H20" s="38" t="s">
        <v>140</v>
      </c>
      <c r="I20" s="37" t="s">
        <v>144</v>
      </c>
      <c r="J20" s="8" t="s">
        <v>39</v>
      </c>
      <c r="K20" s="37" t="s">
        <v>142</v>
      </c>
      <c r="L20" s="22">
        <v>2</v>
      </c>
      <c r="M20" s="23" t="str">
        <f t="shared" si="0"/>
        <v>Medio</v>
      </c>
      <c r="N20" s="22">
        <v>1</v>
      </c>
      <c r="O20" s="23" t="str">
        <f t="shared" si="1"/>
        <v>Esporádica</v>
      </c>
      <c r="P20" s="24">
        <f t="shared" si="2"/>
        <v>2</v>
      </c>
      <c r="Q20" s="24" t="str">
        <f t="shared" si="3"/>
        <v>Bajo</v>
      </c>
      <c r="R20" s="22">
        <v>10</v>
      </c>
      <c r="S20" s="23" t="str">
        <f t="shared" si="4"/>
        <v>Leve</v>
      </c>
      <c r="T20" s="24">
        <f t="shared" si="5"/>
        <v>20</v>
      </c>
      <c r="U20" s="24" t="str">
        <f t="shared" si="6"/>
        <v>IV</v>
      </c>
      <c r="V20" s="25" t="str">
        <f t="shared" si="7"/>
        <v>Aceptable</v>
      </c>
      <c r="W20" s="60">
        <v>1</v>
      </c>
      <c r="X20" s="60"/>
      <c r="Y20" s="23">
        <f t="shared" si="8"/>
        <v>1</v>
      </c>
      <c r="Z20" s="37" t="s">
        <v>104</v>
      </c>
      <c r="AA20" s="41" t="s">
        <v>112</v>
      </c>
      <c r="AB20" s="41" t="s">
        <v>112</v>
      </c>
      <c r="AC20" s="41" t="s">
        <v>112</v>
      </c>
      <c r="AD20" s="41" t="s">
        <v>143</v>
      </c>
      <c r="AE20" s="41" t="s">
        <v>112</v>
      </c>
      <c r="AF20" s="40" t="s">
        <v>219</v>
      </c>
    </row>
    <row r="21" spans="1:33" s="36" customFormat="1" ht="183" customHeight="1" x14ac:dyDescent="0.25">
      <c r="A21" s="122"/>
      <c r="B21" s="122"/>
      <c r="C21" s="123"/>
      <c r="D21" s="123"/>
      <c r="E21" s="37" t="s">
        <v>104</v>
      </c>
      <c r="F21" s="37" t="s">
        <v>49</v>
      </c>
      <c r="G21" s="38" t="s">
        <v>79</v>
      </c>
      <c r="H21" s="38" t="s">
        <v>140</v>
      </c>
      <c r="I21" s="37" t="s">
        <v>119</v>
      </c>
      <c r="J21" s="8" t="s">
        <v>39</v>
      </c>
      <c r="K21" s="37" t="s">
        <v>142</v>
      </c>
      <c r="L21" s="22">
        <v>2</v>
      </c>
      <c r="M21" s="23" t="str">
        <f t="shared" si="0"/>
        <v>Medio</v>
      </c>
      <c r="N21" s="22">
        <v>1</v>
      </c>
      <c r="O21" s="23" t="str">
        <f t="shared" si="1"/>
        <v>Esporádica</v>
      </c>
      <c r="P21" s="24">
        <f t="shared" si="2"/>
        <v>2</v>
      </c>
      <c r="Q21" s="24" t="str">
        <f t="shared" si="3"/>
        <v>Bajo</v>
      </c>
      <c r="R21" s="22">
        <v>10</v>
      </c>
      <c r="S21" s="23" t="str">
        <f t="shared" si="4"/>
        <v>Leve</v>
      </c>
      <c r="T21" s="24">
        <f t="shared" si="5"/>
        <v>20</v>
      </c>
      <c r="U21" s="24" t="str">
        <f t="shared" si="6"/>
        <v>IV</v>
      </c>
      <c r="V21" s="25" t="str">
        <f t="shared" si="7"/>
        <v>Aceptable</v>
      </c>
      <c r="W21" s="60">
        <v>1</v>
      </c>
      <c r="X21" s="60"/>
      <c r="Y21" s="23">
        <f t="shared" si="8"/>
        <v>1</v>
      </c>
      <c r="Z21" s="37" t="s">
        <v>104</v>
      </c>
      <c r="AA21" s="41" t="s">
        <v>112</v>
      </c>
      <c r="AB21" s="41" t="s">
        <v>112</v>
      </c>
      <c r="AC21" s="41" t="s">
        <v>112</v>
      </c>
      <c r="AD21" s="41" t="s">
        <v>143</v>
      </c>
      <c r="AE21" s="41" t="s">
        <v>112</v>
      </c>
      <c r="AF21" s="40" t="s">
        <v>219</v>
      </c>
    </row>
    <row r="22" spans="1:33" s="36" customFormat="1" ht="183" customHeight="1" x14ac:dyDescent="0.25">
      <c r="A22" s="122"/>
      <c r="B22" s="122"/>
      <c r="C22" s="123"/>
      <c r="D22" s="123"/>
      <c r="E22" s="37" t="s">
        <v>104</v>
      </c>
      <c r="F22" s="37" t="s">
        <v>48</v>
      </c>
      <c r="G22" s="38" t="s">
        <v>82</v>
      </c>
      <c r="H22" s="38" t="s">
        <v>146</v>
      </c>
      <c r="I22" s="8" t="s">
        <v>39</v>
      </c>
      <c r="J22" s="37" t="s">
        <v>122</v>
      </c>
      <c r="K22" s="37" t="s">
        <v>147</v>
      </c>
      <c r="L22" s="22"/>
      <c r="M22" s="23" t="str">
        <f t="shared" si="0"/>
        <v>Bajo</v>
      </c>
      <c r="N22" s="22">
        <v>1</v>
      </c>
      <c r="O22" s="23" t="str">
        <f t="shared" si="1"/>
        <v>Esporádica</v>
      </c>
      <c r="P22" s="24">
        <f t="shared" si="2"/>
        <v>1</v>
      </c>
      <c r="Q22" s="24" t="str">
        <f t="shared" si="3"/>
        <v>Bajo</v>
      </c>
      <c r="R22" s="22">
        <v>10</v>
      </c>
      <c r="S22" s="23" t="str">
        <f t="shared" si="4"/>
        <v>Leve</v>
      </c>
      <c r="T22" s="24">
        <f t="shared" si="5"/>
        <v>10</v>
      </c>
      <c r="U22" s="24" t="str">
        <f t="shared" si="6"/>
        <v>IV</v>
      </c>
      <c r="V22" s="25" t="str">
        <f t="shared" si="7"/>
        <v>Aceptable</v>
      </c>
      <c r="W22" s="60">
        <v>1</v>
      </c>
      <c r="X22" s="60"/>
      <c r="Y22" s="23">
        <f t="shared" si="8"/>
        <v>1</v>
      </c>
      <c r="Z22" s="37" t="s">
        <v>104</v>
      </c>
      <c r="AA22" s="41" t="s">
        <v>112</v>
      </c>
      <c r="AB22" s="41" t="s">
        <v>112</v>
      </c>
      <c r="AC22" s="41" t="s">
        <v>148</v>
      </c>
      <c r="AD22" s="41" t="s">
        <v>149</v>
      </c>
      <c r="AE22" s="41" t="s">
        <v>112</v>
      </c>
      <c r="AF22" s="40" t="s">
        <v>220</v>
      </c>
    </row>
    <row r="23" spans="1:33" s="36" customFormat="1" ht="183" customHeight="1" x14ac:dyDescent="0.25">
      <c r="A23" s="122"/>
      <c r="B23" s="122"/>
      <c r="C23" s="123"/>
      <c r="D23" s="123"/>
      <c r="E23" s="37" t="s">
        <v>104</v>
      </c>
      <c r="F23" s="37" t="s">
        <v>48</v>
      </c>
      <c r="G23" s="38" t="s">
        <v>83</v>
      </c>
      <c r="H23" s="38" t="s">
        <v>146</v>
      </c>
      <c r="I23" s="8" t="s">
        <v>50</v>
      </c>
      <c r="J23" s="8" t="s">
        <v>121</v>
      </c>
      <c r="K23" s="8" t="s">
        <v>150</v>
      </c>
      <c r="L23" s="22"/>
      <c r="M23" s="23" t="str">
        <f t="shared" si="0"/>
        <v>Bajo</v>
      </c>
      <c r="N23" s="22">
        <v>1</v>
      </c>
      <c r="O23" s="23" t="str">
        <f t="shared" si="1"/>
        <v>Esporádica</v>
      </c>
      <c r="P23" s="24">
        <f t="shared" si="2"/>
        <v>1</v>
      </c>
      <c r="Q23" s="24" t="str">
        <f t="shared" si="3"/>
        <v>Bajo</v>
      </c>
      <c r="R23" s="22">
        <v>10</v>
      </c>
      <c r="S23" s="23" t="str">
        <f t="shared" si="4"/>
        <v>Leve</v>
      </c>
      <c r="T23" s="24">
        <f t="shared" si="5"/>
        <v>10</v>
      </c>
      <c r="U23" s="24" t="str">
        <f t="shared" si="6"/>
        <v>IV</v>
      </c>
      <c r="V23" s="25" t="str">
        <f t="shared" si="7"/>
        <v>Aceptable</v>
      </c>
      <c r="W23" s="60">
        <v>1</v>
      </c>
      <c r="X23" s="60"/>
      <c r="Y23" s="23">
        <f t="shared" si="8"/>
        <v>1</v>
      </c>
      <c r="Z23" s="37" t="s">
        <v>104</v>
      </c>
      <c r="AA23" s="41" t="s">
        <v>112</v>
      </c>
      <c r="AB23" s="41" t="s">
        <v>112</v>
      </c>
      <c r="AC23" s="41" t="s">
        <v>112</v>
      </c>
      <c r="AD23" s="41" t="s">
        <v>199</v>
      </c>
      <c r="AE23" s="41" t="s">
        <v>112</v>
      </c>
      <c r="AF23" s="40" t="s">
        <v>220</v>
      </c>
    </row>
    <row r="24" spans="1:33" s="36" customFormat="1" ht="183" customHeight="1" x14ac:dyDescent="0.25">
      <c r="A24" s="122"/>
      <c r="B24" s="122"/>
      <c r="C24" s="123"/>
      <c r="D24" s="123"/>
      <c r="E24" s="37" t="s">
        <v>104</v>
      </c>
      <c r="F24" s="37" t="s">
        <v>48</v>
      </c>
      <c r="G24" s="38" t="s">
        <v>109</v>
      </c>
      <c r="H24" s="38" t="s">
        <v>110</v>
      </c>
      <c r="I24" s="8" t="s">
        <v>39</v>
      </c>
      <c r="J24" s="37" t="s">
        <v>124</v>
      </c>
      <c r="K24" s="37" t="s">
        <v>153</v>
      </c>
      <c r="L24" s="22"/>
      <c r="M24" s="23" t="str">
        <f t="shared" si="0"/>
        <v>Bajo</v>
      </c>
      <c r="N24" s="22">
        <v>1</v>
      </c>
      <c r="O24" s="23" t="str">
        <f t="shared" si="1"/>
        <v>Esporádica</v>
      </c>
      <c r="P24" s="24">
        <f t="shared" si="2"/>
        <v>1</v>
      </c>
      <c r="Q24" s="24" t="str">
        <f t="shared" si="3"/>
        <v>Bajo</v>
      </c>
      <c r="R24" s="22">
        <v>100</v>
      </c>
      <c r="S24" s="23" t="str">
        <f t="shared" si="4"/>
        <v>Muerte</v>
      </c>
      <c r="T24" s="24">
        <f t="shared" si="5"/>
        <v>100</v>
      </c>
      <c r="U24" s="24" t="str">
        <f t="shared" si="6"/>
        <v>III</v>
      </c>
      <c r="V24" s="25" t="str">
        <f t="shared" si="7"/>
        <v>Mejorable</v>
      </c>
      <c r="W24" s="60">
        <v>1</v>
      </c>
      <c r="X24" s="60"/>
      <c r="Y24" s="23">
        <f t="shared" si="8"/>
        <v>1</v>
      </c>
      <c r="Z24" s="37" t="s">
        <v>104</v>
      </c>
      <c r="AA24" s="41" t="s">
        <v>112</v>
      </c>
      <c r="AB24" s="41" t="s">
        <v>112</v>
      </c>
      <c r="AC24" s="41" t="s">
        <v>148</v>
      </c>
      <c r="AD24" s="41" t="s">
        <v>154</v>
      </c>
      <c r="AE24" s="41" t="s">
        <v>112</v>
      </c>
      <c r="AF24" s="40" t="s">
        <v>228</v>
      </c>
    </row>
    <row r="25" spans="1:33" s="36" customFormat="1" ht="183" customHeight="1" x14ac:dyDescent="0.25">
      <c r="A25" s="122"/>
      <c r="B25" s="122"/>
      <c r="C25" s="123"/>
      <c r="D25" s="123"/>
      <c r="E25" s="37" t="s">
        <v>104</v>
      </c>
      <c r="F25" s="37" t="s">
        <v>48</v>
      </c>
      <c r="G25" s="38" t="s">
        <v>102</v>
      </c>
      <c r="H25" s="38" t="s">
        <v>156</v>
      </c>
      <c r="I25" s="8" t="s">
        <v>39</v>
      </c>
      <c r="J25" s="37" t="s">
        <v>39</v>
      </c>
      <c r="K25" s="37" t="s">
        <v>157</v>
      </c>
      <c r="L25" s="22">
        <v>2</v>
      </c>
      <c r="M25" s="23" t="str">
        <f t="shared" si="0"/>
        <v>Medio</v>
      </c>
      <c r="N25" s="22">
        <v>1</v>
      </c>
      <c r="O25" s="23" t="str">
        <f t="shared" si="1"/>
        <v>Esporádica</v>
      </c>
      <c r="P25" s="24">
        <f t="shared" si="2"/>
        <v>2</v>
      </c>
      <c r="Q25" s="24" t="str">
        <f t="shared" si="3"/>
        <v>Bajo</v>
      </c>
      <c r="R25" s="22">
        <v>10</v>
      </c>
      <c r="S25" s="23" t="str">
        <f t="shared" si="4"/>
        <v>Leve</v>
      </c>
      <c r="T25" s="24">
        <f t="shared" si="5"/>
        <v>20</v>
      </c>
      <c r="U25" s="24" t="str">
        <f t="shared" si="6"/>
        <v>IV</v>
      </c>
      <c r="V25" s="25" t="str">
        <f t="shared" si="7"/>
        <v>Aceptable</v>
      </c>
      <c r="W25" s="60">
        <v>1</v>
      </c>
      <c r="X25" s="60"/>
      <c r="Y25" s="23">
        <f t="shared" si="8"/>
        <v>1</v>
      </c>
      <c r="Z25" s="37" t="s">
        <v>104</v>
      </c>
      <c r="AA25" s="41" t="s">
        <v>112</v>
      </c>
      <c r="AB25" s="41" t="s">
        <v>112</v>
      </c>
      <c r="AC25" s="41" t="s">
        <v>112</v>
      </c>
      <c r="AD25" s="41" t="s">
        <v>158</v>
      </c>
      <c r="AE25" s="41" t="s">
        <v>112</v>
      </c>
      <c r="AF25" s="40" t="s">
        <v>235</v>
      </c>
    </row>
    <row r="26" spans="1:33" s="45" customFormat="1" ht="183" customHeight="1" x14ac:dyDescent="0.25">
      <c r="A26" s="122"/>
      <c r="B26" s="122"/>
      <c r="C26" s="123"/>
      <c r="D26" s="123"/>
      <c r="E26" s="22" t="s">
        <v>17</v>
      </c>
      <c r="F26" s="37" t="s">
        <v>88</v>
      </c>
      <c r="G26" s="59" t="s">
        <v>89</v>
      </c>
      <c r="H26" s="38" t="s">
        <v>200</v>
      </c>
      <c r="I26" s="8" t="s">
        <v>39</v>
      </c>
      <c r="J26" s="37" t="s">
        <v>39</v>
      </c>
      <c r="K26" s="37" t="s">
        <v>183</v>
      </c>
      <c r="L26" s="22"/>
      <c r="M26" s="23" t="str">
        <f t="shared" si="0"/>
        <v>Bajo</v>
      </c>
      <c r="N26" s="22">
        <v>1</v>
      </c>
      <c r="O26" s="23" t="str">
        <f t="shared" si="1"/>
        <v>Esporádica</v>
      </c>
      <c r="P26" s="24">
        <f t="shared" si="2"/>
        <v>1</v>
      </c>
      <c r="Q26" s="24" t="str">
        <f t="shared" si="3"/>
        <v>Bajo</v>
      </c>
      <c r="R26" s="22">
        <v>100</v>
      </c>
      <c r="S26" s="23" t="str">
        <f t="shared" si="4"/>
        <v>Muerte</v>
      </c>
      <c r="T26" s="24">
        <f t="shared" si="5"/>
        <v>100</v>
      </c>
      <c r="U26" s="24" t="str">
        <f t="shared" si="6"/>
        <v>III</v>
      </c>
      <c r="V26" s="25" t="str">
        <f t="shared" si="7"/>
        <v>Mejorable</v>
      </c>
      <c r="W26" s="22">
        <v>1</v>
      </c>
      <c r="X26" s="22"/>
      <c r="Y26" s="23">
        <f t="shared" si="8"/>
        <v>1</v>
      </c>
      <c r="Z26" s="37" t="s">
        <v>104</v>
      </c>
      <c r="AA26" s="41" t="s">
        <v>112</v>
      </c>
      <c r="AB26" s="41" t="s">
        <v>112</v>
      </c>
      <c r="AC26" s="41" t="s">
        <v>112</v>
      </c>
      <c r="AD26" s="41" t="s">
        <v>112</v>
      </c>
      <c r="AE26" s="41" t="s">
        <v>112</v>
      </c>
      <c r="AF26" s="61" t="s">
        <v>222</v>
      </c>
    </row>
    <row r="27" spans="1:33" s="45" customFormat="1" ht="183" customHeight="1" x14ac:dyDescent="0.25">
      <c r="A27" s="122"/>
      <c r="B27" s="122"/>
      <c r="C27" s="123"/>
      <c r="D27" s="123"/>
      <c r="E27" s="22" t="s">
        <v>17</v>
      </c>
      <c r="F27" s="37" t="s">
        <v>88</v>
      </c>
      <c r="G27" s="59" t="s">
        <v>92</v>
      </c>
      <c r="H27" s="38" t="s">
        <v>200</v>
      </c>
      <c r="I27" s="8" t="s">
        <v>39</v>
      </c>
      <c r="J27" s="37" t="s">
        <v>39</v>
      </c>
      <c r="K27" s="37" t="s">
        <v>183</v>
      </c>
      <c r="L27" s="22"/>
      <c r="M27" s="23" t="str">
        <f t="shared" si="0"/>
        <v>Bajo</v>
      </c>
      <c r="N27" s="22">
        <v>1</v>
      </c>
      <c r="O27" s="23" t="str">
        <f t="shared" si="1"/>
        <v>Esporádica</v>
      </c>
      <c r="P27" s="24">
        <f t="shared" si="2"/>
        <v>1</v>
      </c>
      <c r="Q27" s="24" t="str">
        <f t="shared" si="3"/>
        <v>Bajo</v>
      </c>
      <c r="R27" s="22">
        <v>100</v>
      </c>
      <c r="S27" s="23" t="str">
        <f t="shared" si="4"/>
        <v>Muerte</v>
      </c>
      <c r="T27" s="24">
        <f t="shared" si="5"/>
        <v>100</v>
      </c>
      <c r="U27" s="24" t="str">
        <f t="shared" si="6"/>
        <v>III</v>
      </c>
      <c r="V27" s="25" t="str">
        <f t="shared" si="7"/>
        <v>Mejorable</v>
      </c>
      <c r="W27" s="22">
        <v>1</v>
      </c>
      <c r="X27" s="22"/>
      <c r="Y27" s="23">
        <f t="shared" si="8"/>
        <v>1</v>
      </c>
      <c r="Z27" s="37" t="s">
        <v>104</v>
      </c>
      <c r="AA27" s="41" t="s">
        <v>112</v>
      </c>
      <c r="AB27" s="41" t="s">
        <v>112</v>
      </c>
      <c r="AC27" s="41" t="s">
        <v>112</v>
      </c>
      <c r="AD27" s="41" t="s">
        <v>112</v>
      </c>
      <c r="AE27" s="41" t="s">
        <v>112</v>
      </c>
      <c r="AF27" s="61" t="s">
        <v>222</v>
      </c>
    </row>
    <row r="28" spans="1:33" s="45" customFormat="1" ht="253.5" customHeight="1" x14ac:dyDescent="0.25">
      <c r="A28" s="122"/>
      <c r="B28" s="122"/>
      <c r="C28" s="123"/>
      <c r="D28" s="123"/>
      <c r="E28" s="22" t="s">
        <v>17</v>
      </c>
      <c r="F28" s="37" t="s">
        <v>88</v>
      </c>
      <c r="G28" s="59" t="s">
        <v>93</v>
      </c>
      <c r="H28" s="38" t="s">
        <v>208</v>
      </c>
      <c r="I28" s="8" t="s">
        <v>39</v>
      </c>
      <c r="J28" s="37" t="s">
        <v>39</v>
      </c>
      <c r="K28" s="37" t="s">
        <v>183</v>
      </c>
      <c r="L28" s="22"/>
      <c r="M28" s="23" t="str">
        <f t="shared" si="0"/>
        <v>Bajo</v>
      </c>
      <c r="N28" s="22">
        <v>1</v>
      </c>
      <c r="O28" s="23" t="str">
        <f t="shared" si="1"/>
        <v>Esporádica</v>
      </c>
      <c r="P28" s="24">
        <f t="shared" si="2"/>
        <v>1</v>
      </c>
      <c r="Q28" s="24" t="str">
        <f t="shared" si="3"/>
        <v>Bajo</v>
      </c>
      <c r="R28" s="22">
        <v>100</v>
      </c>
      <c r="S28" s="23" t="str">
        <f t="shared" si="4"/>
        <v>Muerte</v>
      </c>
      <c r="T28" s="24">
        <f t="shared" si="5"/>
        <v>100</v>
      </c>
      <c r="U28" s="24" t="str">
        <f t="shared" si="6"/>
        <v>III</v>
      </c>
      <c r="V28" s="25" t="str">
        <f t="shared" si="7"/>
        <v>Mejorable</v>
      </c>
      <c r="W28" s="22">
        <v>1</v>
      </c>
      <c r="X28" s="22"/>
      <c r="Y28" s="23">
        <f t="shared" si="8"/>
        <v>1</v>
      </c>
      <c r="Z28" s="37" t="s">
        <v>104</v>
      </c>
      <c r="AA28" s="41" t="s">
        <v>112</v>
      </c>
      <c r="AB28" s="41" t="s">
        <v>112</v>
      </c>
      <c r="AC28" s="41" t="s">
        <v>112</v>
      </c>
      <c r="AD28" s="41" t="s">
        <v>112</v>
      </c>
      <c r="AE28" s="41" t="s">
        <v>112</v>
      </c>
      <c r="AF28" s="61" t="s">
        <v>201</v>
      </c>
    </row>
    <row r="29" spans="1:33" s="36" customFormat="1" ht="183" customHeight="1" x14ac:dyDescent="0.25">
      <c r="A29" s="122"/>
      <c r="B29" s="122"/>
      <c r="C29" s="123"/>
      <c r="D29" s="123"/>
      <c r="E29" s="37" t="s">
        <v>104</v>
      </c>
      <c r="F29" s="37" t="s">
        <v>88</v>
      </c>
      <c r="G29" s="38" t="s">
        <v>90</v>
      </c>
      <c r="H29" s="38" t="s">
        <v>162</v>
      </c>
      <c r="I29" s="8" t="s">
        <v>39</v>
      </c>
      <c r="J29" s="8" t="s">
        <v>39</v>
      </c>
      <c r="K29" s="37" t="s">
        <v>163</v>
      </c>
      <c r="L29" s="22"/>
      <c r="M29" s="23" t="str">
        <f t="shared" si="0"/>
        <v>Bajo</v>
      </c>
      <c r="N29" s="22">
        <v>1</v>
      </c>
      <c r="O29" s="23" t="str">
        <f t="shared" si="1"/>
        <v>Esporádica</v>
      </c>
      <c r="P29" s="24">
        <f t="shared" si="2"/>
        <v>1</v>
      </c>
      <c r="Q29" s="24" t="str">
        <f t="shared" si="3"/>
        <v>Bajo</v>
      </c>
      <c r="R29" s="22">
        <v>100</v>
      </c>
      <c r="S29" s="23" t="str">
        <f t="shared" si="4"/>
        <v>Muerte</v>
      </c>
      <c r="T29" s="24">
        <f t="shared" si="5"/>
        <v>100</v>
      </c>
      <c r="U29" s="24" t="str">
        <f t="shared" si="6"/>
        <v>III</v>
      </c>
      <c r="V29" s="25" t="str">
        <f t="shared" si="7"/>
        <v>Mejorable</v>
      </c>
      <c r="W29" s="60">
        <v>1</v>
      </c>
      <c r="X29" s="60"/>
      <c r="Y29" s="23">
        <f t="shared" si="8"/>
        <v>1</v>
      </c>
      <c r="Z29" s="37" t="s">
        <v>104</v>
      </c>
      <c r="AA29" s="41" t="s">
        <v>112</v>
      </c>
      <c r="AB29" s="41" t="s">
        <v>112</v>
      </c>
      <c r="AC29" s="41" t="s">
        <v>164</v>
      </c>
      <c r="AD29" s="41" t="s">
        <v>165</v>
      </c>
      <c r="AE29" s="41" t="s">
        <v>112</v>
      </c>
      <c r="AF29" s="40" t="s">
        <v>229</v>
      </c>
    </row>
    <row r="30" spans="1:33" s="36" customFormat="1" ht="183" customHeight="1" x14ac:dyDescent="0.25">
      <c r="A30" s="122"/>
      <c r="B30" s="122"/>
      <c r="C30" s="123"/>
      <c r="D30" s="123"/>
      <c r="E30" s="37" t="s">
        <v>104</v>
      </c>
      <c r="F30" s="37" t="s">
        <v>51</v>
      </c>
      <c r="G30" s="59" t="s">
        <v>95</v>
      </c>
      <c r="H30" s="38" t="s">
        <v>111</v>
      </c>
      <c r="I30" s="8" t="s">
        <v>37</v>
      </c>
      <c r="J30" s="8" t="s">
        <v>38</v>
      </c>
      <c r="K30" s="37" t="s">
        <v>125</v>
      </c>
      <c r="L30" s="22">
        <v>2</v>
      </c>
      <c r="M30" s="23" t="str">
        <f t="shared" si="0"/>
        <v>Medio</v>
      </c>
      <c r="N30" s="22">
        <v>1</v>
      </c>
      <c r="O30" s="23" t="str">
        <f t="shared" si="1"/>
        <v>Esporádica</v>
      </c>
      <c r="P30" s="24">
        <f t="shared" si="2"/>
        <v>2</v>
      </c>
      <c r="Q30" s="24" t="str">
        <f t="shared" si="3"/>
        <v>Bajo</v>
      </c>
      <c r="R30" s="22">
        <v>10</v>
      </c>
      <c r="S30" s="23" t="str">
        <f t="shared" si="4"/>
        <v>Leve</v>
      </c>
      <c r="T30" s="24">
        <f t="shared" si="5"/>
        <v>20</v>
      </c>
      <c r="U30" s="24" t="str">
        <f t="shared" si="6"/>
        <v>IV</v>
      </c>
      <c r="V30" s="25" t="str">
        <f t="shared" si="7"/>
        <v>Aceptable</v>
      </c>
      <c r="W30" s="60">
        <v>1</v>
      </c>
      <c r="X30" s="60"/>
      <c r="Y30" s="23">
        <f t="shared" si="8"/>
        <v>1</v>
      </c>
      <c r="Z30" s="37" t="s">
        <v>104</v>
      </c>
      <c r="AA30" s="41" t="s">
        <v>112</v>
      </c>
      <c r="AB30" s="41" t="s">
        <v>112</v>
      </c>
      <c r="AC30" s="41" t="s">
        <v>148</v>
      </c>
      <c r="AD30" s="41" t="s">
        <v>149</v>
      </c>
      <c r="AE30" s="41" t="s">
        <v>112</v>
      </c>
      <c r="AF30" s="40" t="s">
        <v>236</v>
      </c>
    </row>
    <row r="31" spans="1:33" s="45" customFormat="1" ht="391.5" customHeight="1" x14ac:dyDescent="0.25">
      <c r="A31" s="122"/>
      <c r="B31" s="122"/>
      <c r="C31" s="123"/>
      <c r="D31" s="123"/>
      <c r="E31" s="18" t="s">
        <v>17</v>
      </c>
      <c r="F31" s="53" t="s">
        <v>48</v>
      </c>
      <c r="G31" s="63" t="s">
        <v>81</v>
      </c>
      <c r="H31" s="38" t="s">
        <v>130</v>
      </c>
      <c r="I31" s="8" t="s">
        <v>39</v>
      </c>
      <c r="J31" s="8" t="s">
        <v>190</v>
      </c>
      <c r="K31" s="8" t="s">
        <v>178</v>
      </c>
      <c r="L31" s="22">
        <v>2</v>
      </c>
      <c r="M31" s="23" t="str">
        <f t="shared" si="0"/>
        <v>Medio</v>
      </c>
      <c r="N31" s="22">
        <v>1</v>
      </c>
      <c r="O31" s="23" t="str">
        <f t="shared" si="1"/>
        <v>Esporádica</v>
      </c>
      <c r="P31" s="24">
        <f t="shared" si="2"/>
        <v>2</v>
      </c>
      <c r="Q31" s="24" t="str">
        <f t="shared" si="3"/>
        <v>Bajo</v>
      </c>
      <c r="R31" s="22">
        <v>10</v>
      </c>
      <c r="S31" s="23" t="str">
        <f t="shared" si="4"/>
        <v>Leve</v>
      </c>
      <c r="T31" s="24">
        <f t="shared" si="5"/>
        <v>20</v>
      </c>
      <c r="U31" s="24" t="str">
        <f t="shared" si="6"/>
        <v>IV</v>
      </c>
      <c r="V31" s="25" t="str">
        <f t="shared" si="7"/>
        <v>Aceptable</v>
      </c>
      <c r="W31" s="60">
        <v>1</v>
      </c>
      <c r="X31" s="60"/>
      <c r="Y31" s="23">
        <f t="shared" si="8"/>
        <v>1</v>
      </c>
      <c r="Z31" s="37" t="s">
        <v>104</v>
      </c>
      <c r="AA31" s="41" t="s">
        <v>112</v>
      </c>
      <c r="AB31" s="41" t="s">
        <v>112</v>
      </c>
      <c r="AC31" s="48" t="s">
        <v>203</v>
      </c>
      <c r="AD31" s="48" t="s">
        <v>133</v>
      </c>
      <c r="AE31" s="41" t="s">
        <v>112</v>
      </c>
      <c r="AF31" s="48" t="s">
        <v>237</v>
      </c>
    </row>
    <row r="32" spans="1:33" s="45" customFormat="1" ht="183" customHeight="1" x14ac:dyDescent="0.25">
      <c r="A32" s="122"/>
      <c r="B32" s="122"/>
      <c r="C32" s="123"/>
      <c r="D32" s="123"/>
      <c r="E32" s="22" t="s">
        <v>17</v>
      </c>
      <c r="F32" s="37" t="s">
        <v>48</v>
      </c>
      <c r="G32" s="59" t="s">
        <v>101</v>
      </c>
      <c r="H32" s="61" t="s">
        <v>204</v>
      </c>
      <c r="I32" s="61" t="s">
        <v>39</v>
      </c>
      <c r="J32" s="61" t="s">
        <v>39</v>
      </c>
      <c r="K32" s="61" t="s">
        <v>39</v>
      </c>
      <c r="L32" s="22"/>
      <c r="M32" s="23" t="str">
        <f t="shared" si="0"/>
        <v>Bajo</v>
      </c>
      <c r="N32" s="22">
        <v>1</v>
      </c>
      <c r="O32" s="23" t="str">
        <f t="shared" si="1"/>
        <v>Esporádica</v>
      </c>
      <c r="P32" s="24">
        <f t="shared" si="2"/>
        <v>1</v>
      </c>
      <c r="Q32" s="24" t="str">
        <f t="shared" si="3"/>
        <v>Bajo</v>
      </c>
      <c r="R32" s="22">
        <v>100</v>
      </c>
      <c r="S32" s="23" t="str">
        <f t="shared" si="4"/>
        <v>Muerte</v>
      </c>
      <c r="T32" s="24">
        <f t="shared" si="5"/>
        <v>100</v>
      </c>
      <c r="U32" s="24" t="str">
        <f t="shared" si="6"/>
        <v>III</v>
      </c>
      <c r="V32" s="25" t="str">
        <f t="shared" si="7"/>
        <v>Mejorable</v>
      </c>
      <c r="W32" s="22">
        <v>1</v>
      </c>
      <c r="X32" s="60"/>
      <c r="Y32" s="23">
        <f t="shared" si="8"/>
        <v>1</v>
      </c>
      <c r="Z32" s="37" t="s">
        <v>104</v>
      </c>
      <c r="AA32" s="41" t="s">
        <v>112</v>
      </c>
      <c r="AB32" s="41" t="s">
        <v>112</v>
      </c>
      <c r="AC32" s="41" t="s">
        <v>184</v>
      </c>
      <c r="AD32" s="61" t="s">
        <v>185</v>
      </c>
      <c r="AE32" s="41" t="s">
        <v>112</v>
      </c>
      <c r="AF32" s="61" t="s">
        <v>238</v>
      </c>
    </row>
  </sheetData>
  <sheetProtection formatCells="0" formatColumns="0" formatRows="0" insertRows="0" deleteRows="0" selectLockedCells="1" sort="0" autoFilter="0"/>
  <mergeCells count="27">
    <mergeCell ref="A11:A32"/>
    <mergeCell ref="B11:B32"/>
    <mergeCell ref="C11:C32"/>
    <mergeCell ref="D11:D32"/>
    <mergeCell ref="AA7:AE9"/>
    <mergeCell ref="H7:H10"/>
    <mergeCell ref="I7:K9"/>
    <mergeCell ref="AF7:AF10"/>
    <mergeCell ref="L10:M10"/>
    <mergeCell ref="N10:O10"/>
    <mergeCell ref="P10:Q10"/>
    <mergeCell ref="R10:S10"/>
    <mergeCell ref="T10:U10"/>
    <mergeCell ref="L7:U9"/>
    <mergeCell ref="V7:V10"/>
    <mergeCell ref="W7:Y9"/>
    <mergeCell ref="Z7:Z10"/>
    <mergeCell ref="A2:AE2"/>
    <mergeCell ref="A5:C5"/>
    <mergeCell ref="D5:F5"/>
    <mergeCell ref="I5:J5"/>
    <mergeCell ref="A7:A10"/>
    <mergeCell ref="B7:B10"/>
    <mergeCell ref="C7:C10"/>
    <mergeCell ref="D7:D10"/>
    <mergeCell ref="E7:E10"/>
    <mergeCell ref="F7:G9"/>
  </mergeCells>
  <conditionalFormatting sqref="U13:U15 U17:U18 U20">
    <cfRule type="cellIs" dxfId="303" priority="157" stopIfTrue="1" operator="equal">
      <formula>"IV"</formula>
    </cfRule>
    <cfRule type="cellIs" dxfId="302" priority="158" stopIfTrue="1" operator="equal">
      <formula>"III"</formula>
    </cfRule>
    <cfRule type="cellIs" dxfId="301" priority="159" stopIfTrue="1" operator="equal">
      <formula>"II"</formula>
    </cfRule>
    <cfRule type="cellIs" dxfId="300" priority="160" stopIfTrue="1" operator="equal">
      <formula>"I"</formula>
    </cfRule>
  </conditionalFormatting>
  <conditionalFormatting sqref="V13:V15 V17:V18 V20">
    <cfRule type="cellIs" dxfId="299" priority="153" operator="equal">
      <formula>"Mejorable"</formula>
    </cfRule>
    <cfRule type="cellIs" dxfId="298" priority="155" stopIfTrue="1" operator="equal">
      <formula>"No Aceptable"</formula>
    </cfRule>
    <cfRule type="cellIs" dxfId="297" priority="156" stopIfTrue="1" operator="equal">
      <formula>"Aceptable"</formula>
    </cfRule>
  </conditionalFormatting>
  <conditionalFormatting sqref="V13:V15 V17:V18 V20">
    <cfRule type="cellIs" dxfId="296" priority="154" operator="equal">
      <formula>"No Aceptable  o Aceptable con control específico"</formula>
    </cfRule>
  </conditionalFormatting>
  <conditionalFormatting sqref="U22 U25 U11 U29">
    <cfRule type="cellIs" dxfId="295" priority="189" stopIfTrue="1" operator="equal">
      <formula>"IV"</formula>
    </cfRule>
    <cfRule type="cellIs" dxfId="294" priority="190" stopIfTrue="1" operator="equal">
      <formula>"III"</formula>
    </cfRule>
    <cfRule type="cellIs" dxfId="293" priority="191" stopIfTrue="1" operator="equal">
      <formula>"II"</formula>
    </cfRule>
    <cfRule type="cellIs" dxfId="292" priority="192" stopIfTrue="1" operator="equal">
      <formula>"I"</formula>
    </cfRule>
  </conditionalFormatting>
  <conditionalFormatting sqref="V22 V25 V11 V29">
    <cfRule type="cellIs" dxfId="291" priority="185" operator="equal">
      <formula>"Mejorable"</formula>
    </cfRule>
    <cfRule type="cellIs" dxfId="290" priority="187" stopIfTrue="1" operator="equal">
      <formula>"No Aceptable"</formula>
    </cfRule>
    <cfRule type="cellIs" dxfId="289" priority="188" stopIfTrue="1" operator="equal">
      <formula>"Aceptable"</formula>
    </cfRule>
  </conditionalFormatting>
  <conditionalFormatting sqref="V22 V25 V11 V29">
    <cfRule type="cellIs" dxfId="288" priority="186" operator="equal">
      <formula>"No Aceptable  o Aceptable con control específico"</formula>
    </cfRule>
  </conditionalFormatting>
  <conditionalFormatting sqref="U21">
    <cfRule type="cellIs" dxfId="287" priority="181" stopIfTrue="1" operator="equal">
      <formula>"IV"</formula>
    </cfRule>
    <cfRule type="cellIs" dxfId="286" priority="182" stopIfTrue="1" operator="equal">
      <formula>"III"</formula>
    </cfRule>
    <cfRule type="cellIs" dxfId="285" priority="183" stopIfTrue="1" operator="equal">
      <formula>"II"</formula>
    </cfRule>
    <cfRule type="cellIs" dxfId="284" priority="184" stopIfTrue="1" operator="equal">
      <formula>"I"</formula>
    </cfRule>
  </conditionalFormatting>
  <conditionalFormatting sqref="V21">
    <cfRule type="cellIs" dxfId="283" priority="177" operator="equal">
      <formula>"Mejorable"</formula>
    </cfRule>
    <cfRule type="cellIs" dxfId="282" priority="179" stopIfTrue="1" operator="equal">
      <formula>"No Aceptable"</formula>
    </cfRule>
    <cfRule type="cellIs" dxfId="281" priority="180" stopIfTrue="1" operator="equal">
      <formula>"Aceptable"</formula>
    </cfRule>
  </conditionalFormatting>
  <conditionalFormatting sqref="V21">
    <cfRule type="cellIs" dxfId="280" priority="178" operator="equal">
      <formula>"No Aceptable  o Aceptable con control específico"</formula>
    </cfRule>
  </conditionalFormatting>
  <conditionalFormatting sqref="U23">
    <cfRule type="cellIs" dxfId="279" priority="165" stopIfTrue="1" operator="equal">
      <formula>"IV"</formula>
    </cfRule>
    <cfRule type="cellIs" dxfId="278" priority="166" stopIfTrue="1" operator="equal">
      <formula>"III"</formula>
    </cfRule>
    <cfRule type="cellIs" dxfId="277" priority="167" stopIfTrue="1" operator="equal">
      <formula>"II"</formula>
    </cfRule>
    <cfRule type="cellIs" dxfId="276" priority="168" stopIfTrue="1" operator="equal">
      <formula>"I"</formula>
    </cfRule>
  </conditionalFormatting>
  <conditionalFormatting sqref="V23">
    <cfRule type="cellIs" dxfId="275" priority="161" operator="equal">
      <formula>"Mejorable"</formula>
    </cfRule>
    <cfRule type="cellIs" dxfId="274" priority="163" stopIfTrue="1" operator="equal">
      <formula>"No Aceptable"</formula>
    </cfRule>
    <cfRule type="cellIs" dxfId="273" priority="164" stopIfTrue="1" operator="equal">
      <formula>"Aceptable"</formula>
    </cfRule>
  </conditionalFormatting>
  <conditionalFormatting sqref="V23">
    <cfRule type="cellIs" dxfId="272" priority="162" operator="equal">
      <formula>"No Aceptable  o Aceptable con control específico"</formula>
    </cfRule>
  </conditionalFormatting>
  <conditionalFormatting sqref="U24">
    <cfRule type="cellIs" dxfId="271" priority="149" stopIfTrue="1" operator="equal">
      <formula>"IV"</formula>
    </cfRule>
    <cfRule type="cellIs" dxfId="270" priority="150" stopIfTrue="1" operator="equal">
      <formula>"III"</formula>
    </cfRule>
    <cfRule type="cellIs" dxfId="269" priority="151" stopIfTrue="1" operator="equal">
      <formula>"II"</formula>
    </cfRule>
    <cfRule type="cellIs" dxfId="268" priority="152" stopIfTrue="1" operator="equal">
      <formula>"I"</formula>
    </cfRule>
  </conditionalFormatting>
  <conditionalFormatting sqref="V24">
    <cfRule type="cellIs" dxfId="267" priority="145" operator="equal">
      <formula>"Mejorable"</formula>
    </cfRule>
    <cfRule type="cellIs" dxfId="266" priority="147" stopIfTrue="1" operator="equal">
      <formula>"No Aceptable"</formula>
    </cfRule>
    <cfRule type="cellIs" dxfId="265" priority="148" stopIfTrue="1" operator="equal">
      <formula>"Aceptable"</formula>
    </cfRule>
  </conditionalFormatting>
  <conditionalFormatting sqref="V24">
    <cfRule type="cellIs" dxfId="264" priority="146" operator="equal">
      <formula>"No Aceptable  o Aceptable con control específico"</formula>
    </cfRule>
  </conditionalFormatting>
  <conditionalFormatting sqref="U12">
    <cfRule type="cellIs" dxfId="263" priority="133" stopIfTrue="1" operator="equal">
      <formula>"IV"</formula>
    </cfRule>
    <cfRule type="cellIs" dxfId="262" priority="134" stopIfTrue="1" operator="equal">
      <formula>"III"</formula>
    </cfRule>
    <cfRule type="cellIs" dxfId="261" priority="135" stopIfTrue="1" operator="equal">
      <formula>"II"</formula>
    </cfRule>
    <cfRule type="cellIs" dxfId="260" priority="136" stopIfTrue="1" operator="equal">
      <formula>"I"</formula>
    </cfRule>
  </conditionalFormatting>
  <conditionalFormatting sqref="V12">
    <cfRule type="cellIs" dxfId="259" priority="129" operator="equal">
      <formula>"Mejorable"</formula>
    </cfRule>
    <cfRule type="cellIs" dxfId="258" priority="131" stopIfTrue="1" operator="equal">
      <formula>"No Aceptable"</formula>
    </cfRule>
    <cfRule type="cellIs" dxfId="257" priority="132" stopIfTrue="1" operator="equal">
      <formula>"Aceptable"</formula>
    </cfRule>
  </conditionalFormatting>
  <conditionalFormatting sqref="V12">
    <cfRule type="cellIs" dxfId="256" priority="130" operator="equal">
      <formula>"No Aceptable  o Aceptable con control específico"</formula>
    </cfRule>
  </conditionalFormatting>
  <conditionalFormatting sqref="U16">
    <cfRule type="cellIs" dxfId="255" priority="125" stopIfTrue="1" operator="equal">
      <formula>"IV"</formula>
    </cfRule>
    <cfRule type="cellIs" dxfId="254" priority="126" stopIfTrue="1" operator="equal">
      <formula>"III"</formula>
    </cfRule>
    <cfRule type="cellIs" dxfId="253" priority="127" stopIfTrue="1" operator="equal">
      <formula>"II"</formula>
    </cfRule>
    <cfRule type="cellIs" dxfId="252" priority="128" stopIfTrue="1" operator="equal">
      <formula>"I"</formula>
    </cfRule>
  </conditionalFormatting>
  <conditionalFormatting sqref="V16">
    <cfRule type="cellIs" dxfId="251" priority="121" operator="equal">
      <formula>"Mejorable"</formula>
    </cfRule>
    <cfRule type="cellIs" dxfId="250" priority="123" stopIfTrue="1" operator="equal">
      <formula>"No Aceptable"</formula>
    </cfRule>
    <cfRule type="cellIs" dxfId="249" priority="124" stopIfTrue="1" operator="equal">
      <formula>"Aceptable"</formula>
    </cfRule>
  </conditionalFormatting>
  <conditionalFormatting sqref="V16">
    <cfRule type="cellIs" dxfId="248" priority="122" operator="equal">
      <formula>"No Aceptable  o Aceptable con control específico"</formula>
    </cfRule>
  </conditionalFormatting>
  <conditionalFormatting sqref="U19">
    <cfRule type="cellIs" dxfId="247" priority="85" stopIfTrue="1" operator="equal">
      <formula>"IV"</formula>
    </cfRule>
    <cfRule type="cellIs" dxfId="246" priority="86" stopIfTrue="1" operator="equal">
      <formula>"III"</formula>
    </cfRule>
    <cfRule type="cellIs" dxfId="245" priority="87" stopIfTrue="1" operator="equal">
      <formula>"II"</formula>
    </cfRule>
    <cfRule type="cellIs" dxfId="244" priority="88" stopIfTrue="1" operator="equal">
      <formula>"I"</formula>
    </cfRule>
  </conditionalFormatting>
  <conditionalFormatting sqref="V19">
    <cfRule type="cellIs" dxfId="243" priority="81" operator="equal">
      <formula>"Mejorable"</formula>
    </cfRule>
    <cfRule type="cellIs" dxfId="242" priority="83" stopIfTrue="1" operator="equal">
      <formula>"No Aceptable"</formula>
    </cfRule>
    <cfRule type="cellIs" dxfId="241" priority="84" stopIfTrue="1" operator="equal">
      <formula>"Aceptable"</formula>
    </cfRule>
  </conditionalFormatting>
  <conditionalFormatting sqref="V19">
    <cfRule type="cellIs" dxfId="240" priority="82" operator="equal">
      <formula>"No Aceptable  o Aceptable con control específico"</formula>
    </cfRule>
  </conditionalFormatting>
  <conditionalFormatting sqref="U26">
    <cfRule type="cellIs" dxfId="239" priority="45" stopIfTrue="1" operator="equal">
      <formula>"IV"</formula>
    </cfRule>
    <cfRule type="cellIs" dxfId="238" priority="46" stopIfTrue="1" operator="equal">
      <formula>"III"</formula>
    </cfRule>
    <cfRule type="cellIs" dxfId="237" priority="47" stopIfTrue="1" operator="equal">
      <formula>"II"</formula>
    </cfRule>
    <cfRule type="cellIs" dxfId="236" priority="48" stopIfTrue="1" operator="equal">
      <formula>"I"</formula>
    </cfRule>
  </conditionalFormatting>
  <conditionalFormatting sqref="V26">
    <cfRule type="cellIs" dxfId="235" priority="41" operator="equal">
      <formula>"Mejorable"</formula>
    </cfRule>
    <cfRule type="cellIs" dxfId="234" priority="43" stopIfTrue="1" operator="equal">
      <formula>"No Aceptable"</formula>
    </cfRule>
    <cfRule type="cellIs" dxfId="233" priority="44" stopIfTrue="1" operator="equal">
      <formula>"Aceptable"</formula>
    </cfRule>
  </conditionalFormatting>
  <conditionalFormatting sqref="V26">
    <cfRule type="cellIs" dxfId="232" priority="42" operator="equal">
      <formula>"No Aceptable  o Aceptable con control específico"</formula>
    </cfRule>
  </conditionalFormatting>
  <conditionalFormatting sqref="U27">
    <cfRule type="cellIs" dxfId="231" priority="29" stopIfTrue="1" operator="equal">
      <formula>"IV"</formula>
    </cfRule>
    <cfRule type="cellIs" dxfId="230" priority="30" stopIfTrue="1" operator="equal">
      <formula>"III"</formula>
    </cfRule>
    <cfRule type="cellIs" dxfId="229" priority="31" stopIfTrue="1" operator="equal">
      <formula>"II"</formula>
    </cfRule>
    <cfRule type="cellIs" dxfId="228" priority="32" stopIfTrue="1" operator="equal">
      <formula>"I"</formula>
    </cfRule>
  </conditionalFormatting>
  <conditionalFormatting sqref="V27">
    <cfRule type="cellIs" dxfId="227" priority="25" operator="equal">
      <formula>"Mejorable"</formula>
    </cfRule>
    <cfRule type="cellIs" dxfId="226" priority="27" stopIfTrue="1" operator="equal">
      <formula>"No Aceptable"</formula>
    </cfRule>
    <cfRule type="cellIs" dxfId="225" priority="28" stopIfTrue="1" operator="equal">
      <formula>"Aceptable"</formula>
    </cfRule>
  </conditionalFormatting>
  <conditionalFormatting sqref="V27">
    <cfRule type="cellIs" dxfId="224" priority="26" operator="equal">
      <formula>"No Aceptable  o Aceptable con control específico"</formula>
    </cfRule>
  </conditionalFormatting>
  <conditionalFormatting sqref="U28">
    <cfRule type="cellIs" dxfId="223" priority="21" stopIfTrue="1" operator="equal">
      <formula>"IV"</formula>
    </cfRule>
    <cfRule type="cellIs" dxfId="222" priority="22" stopIfTrue="1" operator="equal">
      <formula>"III"</formula>
    </cfRule>
    <cfRule type="cellIs" dxfId="221" priority="23" stopIfTrue="1" operator="equal">
      <formula>"II"</formula>
    </cfRule>
    <cfRule type="cellIs" dxfId="220" priority="24" stopIfTrue="1" operator="equal">
      <formula>"I"</formula>
    </cfRule>
  </conditionalFormatting>
  <conditionalFormatting sqref="V28">
    <cfRule type="cellIs" dxfId="219" priority="17" operator="equal">
      <formula>"Mejorable"</formula>
    </cfRule>
    <cfRule type="cellIs" dxfId="218" priority="19" stopIfTrue="1" operator="equal">
      <formula>"No Aceptable"</formula>
    </cfRule>
    <cfRule type="cellIs" dxfId="217" priority="20" stopIfTrue="1" operator="equal">
      <formula>"Aceptable"</formula>
    </cfRule>
  </conditionalFormatting>
  <conditionalFormatting sqref="V28">
    <cfRule type="cellIs" dxfId="216" priority="18" operator="equal">
      <formula>"No Aceptable  o Aceptable con control específico"</formula>
    </cfRule>
  </conditionalFormatting>
  <conditionalFormatting sqref="U30">
    <cfRule type="cellIs" dxfId="215" priority="13" stopIfTrue="1" operator="equal">
      <formula>"IV"</formula>
    </cfRule>
    <cfRule type="cellIs" dxfId="214" priority="14" stopIfTrue="1" operator="equal">
      <formula>"III"</formula>
    </cfRule>
    <cfRule type="cellIs" dxfId="213" priority="15" stopIfTrue="1" operator="equal">
      <formula>"II"</formula>
    </cfRule>
    <cfRule type="cellIs" dxfId="212" priority="16" stopIfTrue="1" operator="equal">
      <formula>"I"</formula>
    </cfRule>
  </conditionalFormatting>
  <conditionalFormatting sqref="V30">
    <cfRule type="cellIs" dxfId="211" priority="9" operator="equal">
      <formula>"Mejorable"</formula>
    </cfRule>
    <cfRule type="cellIs" dxfId="210" priority="11" stopIfTrue="1" operator="equal">
      <formula>"No Aceptable"</formula>
    </cfRule>
    <cfRule type="cellIs" dxfId="209" priority="12" stopIfTrue="1" operator="equal">
      <formula>"Aceptable"</formula>
    </cfRule>
  </conditionalFormatting>
  <conditionalFormatting sqref="V30">
    <cfRule type="cellIs" dxfId="208" priority="10" operator="equal">
      <formula>"No Aceptable  o Aceptable con control específico"</formula>
    </cfRule>
  </conditionalFormatting>
  <conditionalFormatting sqref="U31:U32">
    <cfRule type="cellIs" dxfId="207" priority="5" stopIfTrue="1" operator="equal">
      <formula>"IV"</formula>
    </cfRule>
    <cfRule type="cellIs" dxfId="206" priority="6" stopIfTrue="1" operator="equal">
      <formula>"III"</formula>
    </cfRule>
    <cfRule type="cellIs" dxfId="205" priority="7" stopIfTrue="1" operator="equal">
      <formula>"II"</formula>
    </cfRule>
    <cfRule type="cellIs" dxfId="204" priority="8" stopIfTrue="1" operator="equal">
      <formula>"I"</formula>
    </cfRule>
  </conditionalFormatting>
  <conditionalFormatting sqref="V31:V32">
    <cfRule type="cellIs" dxfId="203" priority="1" operator="equal">
      <formula>"Mejorable"</formula>
    </cfRule>
    <cfRule type="cellIs" dxfId="202" priority="3" stopIfTrue="1" operator="equal">
      <formula>"No Aceptable"</formula>
    </cfRule>
    <cfRule type="cellIs" dxfId="201" priority="4" stopIfTrue="1" operator="equal">
      <formula>"Aceptable"</formula>
    </cfRule>
  </conditionalFormatting>
  <conditionalFormatting sqref="V31:V32">
    <cfRule type="cellIs" dxfId="200" priority="2" operator="equal">
      <formula>"No Aceptable  o Aceptable con control específico"</formula>
    </cfRule>
  </conditionalFormatting>
  <dataValidations count="6">
    <dataValidation type="list" allowBlank="1" showInputMessage="1" showErrorMessage="1" sqref="WVF982588:WVF982605 WLJ982588:WLJ982605 AA65084:AE65101 IT65084:IT65101 SP65084:SP65101 ACL65084:ACL65101 AMH65084:AMH65101 AWD65084:AWD65101 BFZ65084:BFZ65101 BPV65084:BPV65101 BZR65084:BZR65101 CJN65084:CJN65101 CTJ65084:CTJ65101 DDF65084:DDF65101 DNB65084:DNB65101 DWX65084:DWX65101 EGT65084:EGT65101 EQP65084:EQP65101 FAL65084:FAL65101 FKH65084:FKH65101 FUD65084:FUD65101 GDZ65084:GDZ65101 GNV65084:GNV65101 GXR65084:GXR65101 HHN65084:HHN65101 HRJ65084:HRJ65101 IBF65084:IBF65101 ILB65084:ILB65101 IUX65084:IUX65101 JET65084:JET65101 JOP65084:JOP65101 JYL65084:JYL65101 KIH65084:KIH65101 KSD65084:KSD65101 LBZ65084:LBZ65101 LLV65084:LLV65101 LVR65084:LVR65101 MFN65084:MFN65101 MPJ65084:MPJ65101 MZF65084:MZF65101 NJB65084:NJB65101 NSX65084:NSX65101 OCT65084:OCT65101 OMP65084:OMP65101 OWL65084:OWL65101 PGH65084:PGH65101 PQD65084:PQD65101 PZZ65084:PZZ65101 QJV65084:QJV65101 QTR65084:QTR65101 RDN65084:RDN65101 RNJ65084:RNJ65101 RXF65084:RXF65101 SHB65084:SHB65101 SQX65084:SQX65101 TAT65084:TAT65101 TKP65084:TKP65101 TUL65084:TUL65101 UEH65084:UEH65101 UOD65084:UOD65101 UXZ65084:UXZ65101 VHV65084:VHV65101 VRR65084:VRR65101 WBN65084:WBN65101 WLJ65084:WLJ65101 WVF65084:WVF65101 AA130620:AE130637 IT130620:IT130637 SP130620:SP130637 ACL130620:ACL130637 AMH130620:AMH130637 AWD130620:AWD130637 BFZ130620:BFZ130637 BPV130620:BPV130637 BZR130620:BZR130637 CJN130620:CJN130637 CTJ130620:CTJ130637 DDF130620:DDF130637 DNB130620:DNB130637 DWX130620:DWX130637 EGT130620:EGT130637 EQP130620:EQP130637 FAL130620:FAL130637 FKH130620:FKH130637 FUD130620:FUD130637 GDZ130620:GDZ130637 GNV130620:GNV130637 GXR130620:GXR130637 HHN130620:HHN130637 HRJ130620:HRJ130637 IBF130620:IBF130637 ILB130620:ILB130637 IUX130620:IUX130637 JET130620:JET130637 JOP130620:JOP130637 JYL130620:JYL130637 KIH130620:KIH130637 KSD130620:KSD130637 LBZ130620:LBZ130637 LLV130620:LLV130637 LVR130620:LVR130637 MFN130620:MFN130637 MPJ130620:MPJ130637 MZF130620:MZF130637 NJB130620:NJB130637 NSX130620:NSX130637 OCT130620:OCT130637 OMP130620:OMP130637 OWL130620:OWL130637 PGH130620:PGH130637 PQD130620:PQD130637 PZZ130620:PZZ130637 QJV130620:QJV130637 QTR130620:QTR130637 RDN130620:RDN130637 RNJ130620:RNJ130637 RXF130620:RXF130637 SHB130620:SHB130637 SQX130620:SQX130637 TAT130620:TAT130637 TKP130620:TKP130637 TUL130620:TUL130637 UEH130620:UEH130637 UOD130620:UOD130637 UXZ130620:UXZ130637 VHV130620:VHV130637 VRR130620:VRR130637 WBN130620:WBN130637 WLJ130620:WLJ130637 WVF130620:WVF130637 AA196156:AE196173 IT196156:IT196173 SP196156:SP196173 ACL196156:ACL196173 AMH196156:AMH196173 AWD196156:AWD196173 BFZ196156:BFZ196173 BPV196156:BPV196173 BZR196156:BZR196173 CJN196156:CJN196173 CTJ196156:CTJ196173 DDF196156:DDF196173 DNB196156:DNB196173 DWX196156:DWX196173 EGT196156:EGT196173 EQP196156:EQP196173 FAL196156:FAL196173 FKH196156:FKH196173 FUD196156:FUD196173 GDZ196156:GDZ196173 GNV196156:GNV196173 GXR196156:GXR196173 HHN196156:HHN196173 HRJ196156:HRJ196173 IBF196156:IBF196173 ILB196156:ILB196173 IUX196156:IUX196173 JET196156:JET196173 JOP196156:JOP196173 JYL196156:JYL196173 KIH196156:KIH196173 KSD196156:KSD196173 LBZ196156:LBZ196173 LLV196156:LLV196173 LVR196156:LVR196173 MFN196156:MFN196173 MPJ196156:MPJ196173 MZF196156:MZF196173 NJB196156:NJB196173 NSX196156:NSX196173 OCT196156:OCT196173 OMP196156:OMP196173 OWL196156:OWL196173 PGH196156:PGH196173 PQD196156:PQD196173 PZZ196156:PZZ196173 QJV196156:QJV196173 QTR196156:QTR196173 RDN196156:RDN196173 RNJ196156:RNJ196173 RXF196156:RXF196173 SHB196156:SHB196173 SQX196156:SQX196173 TAT196156:TAT196173 TKP196156:TKP196173 TUL196156:TUL196173 UEH196156:UEH196173 UOD196156:UOD196173 UXZ196156:UXZ196173 VHV196156:VHV196173 VRR196156:VRR196173 WBN196156:WBN196173 WLJ196156:WLJ196173 WVF196156:WVF196173 AA261692:AE261709 IT261692:IT261709 SP261692:SP261709 ACL261692:ACL261709 AMH261692:AMH261709 AWD261692:AWD261709 BFZ261692:BFZ261709 BPV261692:BPV261709 BZR261692:BZR261709 CJN261692:CJN261709 CTJ261692:CTJ261709 DDF261692:DDF261709 DNB261692:DNB261709 DWX261692:DWX261709 EGT261692:EGT261709 EQP261692:EQP261709 FAL261692:FAL261709 FKH261692:FKH261709 FUD261692:FUD261709 GDZ261692:GDZ261709 GNV261692:GNV261709 GXR261692:GXR261709 HHN261692:HHN261709 HRJ261692:HRJ261709 IBF261692:IBF261709 ILB261692:ILB261709 IUX261692:IUX261709 JET261692:JET261709 JOP261692:JOP261709 JYL261692:JYL261709 KIH261692:KIH261709 KSD261692:KSD261709 LBZ261692:LBZ261709 LLV261692:LLV261709 LVR261692:LVR261709 MFN261692:MFN261709 MPJ261692:MPJ261709 MZF261692:MZF261709 NJB261692:NJB261709 NSX261692:NSX261709 OCT261692:OCT261709 OMP261692:OMP261709 OWL261692:OWL261709 PGH261692:PGH261709 PQD261692:PQD261709 PZZ261692:PZZ261709 QJV261692:QJV261709 QTR261692:QTR261709 RDN261692:RDN261709 RNJ261692:RNJ261709 RXF261692:RXF261709 SHB261692:SHB261709 SQX261692:SQX261709 TAT261692:TAT261709 TKP261692:TKP261709 TUL261692:TUL261709 UEH261692:UEH261709 UOD261692:UOD261709 UXZ261692:UXZ261709 VHV261692:VHV261709 VRR261692:VRR261709 WBN261692:WBN261709 WLJ261692:WLJ261709 WVF261692:WVF261709 AA327228:AE327245 IT327228:IT327245 SP327228:SP327245 ACL327228:ACL327245 AMH327228:AMH327245 AWD327228:AWD327245 BFZ327228:BFZ327245 BPV327228:BPV327245 BZR327228:BZR327245 CJN327228:CJN327245 CTJ327228:CTJ327245 DDF327228:DDF327245 DNB327228:DNB327245 DWX327228:DWX327245 EGT327228:EGT327245 EQP327228:EQP327245 FAL327228:FAL327245 FKH327228:FKH327245 FUD327228:FUD327245 GDZ327228:GDZ327245 GNV327228:GNV327245 GXR327228:GXR327245 HHN327228:HHN327245 HRJ327228:HRJ327245 IBF327228:IBF327245 ILB327228:ILB327245 IUX327228:IUX327245 JET327228:JET327245 JOP327228:JOP327245 JYL327228:JYL327245 KIH327228:KIH327245 KSD327228:KSD327245 LBZ327228:LBZ327245 LLV327228:LLV327245 LVR327228:LVR327245 MFN327228:MFN327245 MPJ327228:MPJ327245 MZF327228:MZF327245 NJB327228:NJB327245 NSX327228:NSX327245 OCT327228:OCT327245 OMP327228:OMP327245 OWL327228:OWL327245 PGH327228:PGH327245 PQD327228:PQD327245 PZZ327228:PZZ327245 QJV327228:QJV327245 QTR327228:QTR327245 RDN327228:RDN327245 RNJ327228:RNJ327245 RXF327228:RXF327245 SHB327228:SHB327245 SQX327228:SQX327245 TAT327228:TAT327245 TKP327228:TKP327245 TUL327228:TUL327245 UEH327228:UEH327245 UOD327228:UOD327245 UXZ327228:UXZ327245 VHV327228:VHV327245 VRR327228:VRR327245 WBN327228:WBN327245 WLJ327228:WLJ327245 WVF327228:WVF327245 AA392764:AE392781 IT392764:IT392781 SP392764:SP392781 ACL392764:ACL392781 AMH392764:AMH392781 AWD392764:AWD392781 BFZ392764:BFZ392781 BPV392764:BPV392781 BZR392764:BZR392781 CJN392764:CJN392781 CTJ392764:CTJ392781 DDF392764:DDF392781 DNB392764:DNB392781 DWX392764:DWX392781 EGT392764:EGT392781 EQP392764:EQP392781 FAL392764:FAL392781 FKH392764:FKH392781 FUD392764:FUD392781 GDZ392764:GDZ392781 GNV392764:GNV392781 GXR392764:GXR392781 HHN392764:HHN392781 HRJ392764:HRJ392781 IBF392764:IBF392781 ILB392764:ILB392781 IUX392764:IUX392781 JET392764:JET392781 JOP392764:JOP392781 JYL392764:JYL392781 KIH392764:KIH392781 KSD392764:KSD392781 LBZ392764:LBZ392781 LLV392764:LLV392781 LVR392764:LVR392781 MFN392764:MFN392781 MPJ392764:MPJ392781 MZF392764:MZF392781 NJB392764:NJB392781 NSX392764:NSX392781 OCT392764:OCT392781 OMP392764:OMP392781 OWL392764:OWL392781 PGH392764:PGH392781 PQD392764:PQD392781 PZZ392764:PZZ392781 QJV392764:QJV392781 QTR392764:QTR392781 RDN392764:RDN392781 RNJ392764:RNJ392781 RXF392764:RXF392781 SHB392764:SHB392781 SQX392764:SQX392781 TAT392764:TAT392781 TKP392764:TKP392781 TUL392764:TUL392781 UEH392764:UEH392781 UOD392764:UOD392781 UXZ392764:UXZ392781 VHV392764:VHV392781 VRR392764:VRR392781 WBN392764:WBN392781 WLJ392764:WLJ392781 WVF392764:WVF392781 AA458300:AE458317 IT458300:IT458317 SP458300:SP458317 ACL458300:ACL458317 AMH458300:AMH458317 AWD458300:AWD458317 BFZ458300:BFZ458317 BPV458300:BPV458317 BZR458300:BZR458317 CJN458300:CJN458317 CTJ458300:CTJ458317 DDF458300:DDF458317 DNB458300:DNB458317 DWX458300:DWX458317 EGT458300:EGT458317 EQP458300:EQP458317 FAL458300:FAL458317 FKH458300:FKH458317 FUD458300:FUD458317 GDZ458300:GDZ458317 GNV458300:GNV458317 GXR458300:GXR458317 HHN458300:HHN458317 HRJ458300:HRJ458317 IBF458300:IBF458317 ILB458300:ILB458317 IUX458300:IUX458317 JET458300:JET458317 JOP458300:JOP458317 JYL458300:JYL458317 KIH458300:KIH458317 KSD458300:KSD458317 LBZ458300:LBZ458317 LLV458300:LLV458317 LVR458300:LVR458317 MFN458300:MFN458317 MPJ458300:MPJ458317 MZF458300:MZF458317 NJB458300:NJB458317 NSX458300:NSX458317 OCT458300:OCT458317 OMP458300:OMP458317 OWL458300:OWL458317 PGH458300:PGH458317 PQD458300:PQD458317 PZZ458300:PZZ458317 QJV458300:QJV458317 QTR458300:QTR458317 RDN458300:RDN458317 RNJ458300:RNJ458317 RXF458300:RXF458317 SHB458300:SHB458317 SQX458300:SQX458317 TAT458300:TAT458317 TKP458300:TKP458317 TUL458300:TUL458317 UEH458300:UEH458317 UOD458300:UOD458317 UXZ458300:UXZ458317 VHV458300:VHV458317 VRR458300:VRR458317 WBN458300:WBN458317 WLJ458300:WLJ458317 WVF458300:WVF458317 AA523836:AE523853 IT523836:IT523853 SP523836:SP523853 ACL523836:ACL523853 AMH523836:AMH523853 AWD523836:AWD523853 BFZ523836:BFZ523853 BPV523836:BPV523853 BZR523836:BZR523853 CJN523836:CJN523853 CTJ523836:CTJ523853 DDF523836:DDF523853 DNB523836:DNB523853 DWX523836:DWX523853 EGT523836:EGT523853 EQP523836:EQP523853 FAL523836:FAL523853 FKH523836:FKH523853 FUD523836:FUD523853 GDZ523836:GDZ523853 GNV523836:GNV523853 GXR523836:GXR523853 HHN523836:HHN523853 HRJ523836:HRJ523853 IBF523836:IBF523853 ILB523836:ILB523853 IUX523836:IUX523853 JET523836:JET523853 JOP523836:JOP523853 JYL523836:JYL523853 KIH523836:KIH523853 KSD523836:KSD523853 LBZ523836:LBZ523853 LLV523836:LLV523853 LVR523836:LVR523853 MFN523836:MFN523853 MPJ523836:MPJ523853 MZF523836:MZF523853 NJB523836:NJB523853 NSX523836:NSX523853 OCT523836:OCT523853 OMP523836:OMP523853 OWL523836:OWL523853 PGH523836:PGH523853 PQD523836:PQD523853 PZZ523836:PZZ523853 QJV523836:QJV523853 QTR523836:QTR523853 RDN523836:RDN523853 RNJ523836:RNJ523853 RXF523836:RXF523853 SHB523836:SHB523853 SQX523836:SQX523853 TAT523836:TAT523853 TKP523836:TKP523853 TUL523836:TUL523853 UEH523836:UEH523853 UOD523836:UOD523853 UXZ523836:UXZ523853 VHV523836:VHV523853 VRR523836:VRR523853 WBN523836:WBN523853 WLJ523836:WLJ523853 WVF523836:WVF523853 AA589372:AE589389 IT589372:IT589389 SP589372:SP589389 ACL589372:ACL589389 AMH589372:AMH589389 AWD589372:AWD589389 BFZ589372:BFZ589389 BPV589372:BPV589389 BZR589372:BZR589389 CJN589372:CJN589389 CTJ589372:CTJ589389 DDF589372:DDF589389 DNB589372:DNB589389 DWX589372:DWX589389 EGT589372:EGT589389 EQP589372:EQP589389 FAL589372:FAL589389 FKH589372:FKH589389 FUD589372:FUD589389 GDZ589372:GDZ589389 GNV589372:GNV589389 GXR589372:GXR589389 HHN589372:HHN589389 HRJ589372:HRJ589389 IBF589372:IBF589389 ILB589372:ILB589389 IUX589372:IUX589389 JET589372:JET589389 JOP589372:JOP589389 JYL589372:JYL589389 KIH589372:KIH589389 KSD589372:KSD589389 LBZ589372:LBZ589389 LLV589372:LLV589389 LVR589372:LVR589389 MFN589372:MFN589389 MPJ589372:MPJ589389 MZF589372:MZF589389 NJB589372:NJB589389 NSX589372:NSX589389 OCT589372:OCT589389 OMP589372:OMP589389 OWL589372:OWL589389 PGH589372:PGH589389 PQD589372:PQD589389 PZZ589372:PZZ589389 QJV589372:QJV589389 QTR589372:QTR589389 RDN589372:RDN589389 RNJ589372:RNJ589389 RXF589372:RXF589389 SHB589372:SHB589389 SQX589372:SQX589389 TAT589372:TAT589389 TKP589372:TKP589389 TUL589372:TUL589389 UEH589372:UEH589389 UOD589372:UOD589389 UXZ589372:UXZ589389 VHV589372:VHV589389 VRR589372:VRR589389 WBN589372:WBN589389 WLJ589372:WLJ589389 WVF589372:WVF589389 AA654908:AE654925 IT654908:IT654925 SP654908:SP654925 ACL654908:ACL654925 AMH654908:AMH654925 AWD654908:AWD654925 BFZ654908:BFZ654925 BPV654908:BPV654925 BZR654908:BZR654925 CJN654908:CJN654925 CTJ654908:CTJ654925 DDF654908:DDF654925 DNB654908:DNB654925 DWX654908:DWX654925 EGT654908:EGT654925 EQP654908:EQP654925 FAL654908:FAL654925 FKH654908:FKH654925 FUD654908:FUD654925 GDZ654908:GDZ654925 GNV654908:GNV654925 GXR654908:GXR654925 HHN654908:HHN654925 HRJ654908:HRJ654925 IBF654908:IBF654925 ILB654908:ILB654925 IUX654908:IUX654925 JET654908:JET654925 JOP654908:JOP654925 JYL654908:JYL654925 KIH654908:KIH654925 KSD654908:KSD654925 LBZ654908:LBZ654925 LLV654908:LLV654925 LVR654908:LVR654925 MFN654908:MFN654925 MPJ654908:MPJ654925 MZF654908:MZF654925 NJB654908:NJB654925 NSX654908:NSX654925 OCT654908:OCT654925 OMP654908:OMP654925 OWL654908:OWL654925 PGH654908:PGH654925 PQD654908:PQD654925 PZZ654908:PZZ654925 QJV654908:QJV654925 QTR654908:QTR654925 RDN654908:RDN654925 RNJ654908:RNJ654925 RXF654908:RXF654925 SHB654908:SHB654925 SQX654908:SQX654925 TAT654908:TAT654925 TKP654908:TKP654925 TUL654908:TUL654925 UEH654908:UEH654925 UOD654908:UOD654925 UXZ654908:UXZ654925 VHV654908:VHV654925 VRR654908:VRR654925 WBN654908:WBN654925 WLJ654908:WLJ654925 WVF654908:WVF654925 AA720444:AE720461 IT720444:IT720461 SP720444:SP720461 ACL720444:ACL720461 AMH720444:AMH720461 AWD720444:AWD720461 BFZ720444:BFZ720461 BPV720444:BPV720461 BZR720444:BZR720461 CJN720444:CJN720461 CTJ720444:CTJ720461 DDF720444:DDF720461 DNB720444:DNB720461 DWX720444:DWX720461 EGT720444:EGT720461 EQP720444:EQP720461 FAL720444:FAL720461 FKH720444:FKH720461 FUD720444:FUD720461 GDZ720444:GDZ720461 GNV720444:GNV720461 GXR720444:GXR720461 HHN720444:HHN720461 HRJ720444:HRJ720461 IBF720444:IBF720461 ILB720444:ILB720461 IUX720444:IUX720461 JET720444:JET720461 JOP720444:JOP720461 JYL720444:JYL720461 KIH720444:KIH720461 KSD720444:KSD720461 LBZ720444:LBZ720461 LLV720444:LLV720461 LVR720444:LVR720461 MFN720444:MFN720461 MPJ720444:MPJ720461 MZF720444:MZF720461 NJB720444:NJB720461 NSX720444:NSX720461 OCT720444:OCT720461 OMP720444:OMP720461 OWL720444:OWL720461 PGH720444:PGH720461 PQD720444:PQD720461 PZZ720444:PZZ720461 QJV720444:QJV720461 QTR720444:QTR720461 RDN720444:RDN720461 RNJ720444:RNJ720461 RXF720444:RXF720461 SHB720444:SHB720461 SQX720444:SQX720461 TAT720444:TAT720461 TKP720444:TKP720461 TUL720444:TUL720461 UEH720444:UEH720461 UOD720444:UOD720461 UXZ720444:UXZ720461 VHV720444:VHV720461 VRR720444:VRR720461 WBN720444:WBN720461 WLJ720444:WLJ720461 WVF720444:WVF720461 AA785980:AE785997 IT785980:IT785997 SP785980:SP785997 ACL785980:ACL785997 AMH785980:AMH785997 AWD785980:AWD785997 BFZ785980:BFZ785997 BPV785980:BPV785997 BZR785980:BZR785997 CJN785980:CJN785997 CTJ785980:CTJ785997 DDF785980:DDF785997 DNB785980:DNB785997 DWX785980:DWX785997 EGT785980:EGT785997 EQP785980:EQP785997 FAL785980:FAL785997 FKH785980:FKH785997 FUD785980:FUD785997 GDZ785980:GDZ785997 GNV785980:GNV785997 GXR785980:GXR785997 HHN785980:HHN785997 HRJ785980:HRJ785997 IBF785980:IBF785997 ILB785980:ILB785997 IUX785980:IUX785997 JET785980:JET785997 JOP785980:JOP785997 JYL785980:JYL785997 KIH785980:KIH785997 KSD785980:KSD785997 LBZ785980:LBZ785997 LLV785980:LLV785997 LVR785980:LVR785997 MFN785980:MFN785997 MPJ785980:MPJ785997 MZF785980:MZF785997 NJB785980:NJB785997 NSX785980:NSX785997 OCT785980:OCT785997 OMP785980:OMP785997 OWL785980:OWL785997 PGH785980:PGH785997 PQD785980:PQD785997 PZZ785980:PZZ785997 QJV785980:QJV785997 QTR785980:QTR785997 RDN785980:RDN785997 RNJ785980:RNJ785997 RXF785980:RXF785997 SHB785980:SHB785997 SQX785980:SQX785997 TAT785980:TAT785997 TKP785980:TKP785997 TUL785980:TUL785997 UEH785980:UEH785997 UOD785980:UOD785997 UXZ785980:UXZ785997 VHV785980:VHV785997 VRR785980:VRR785997 WBN785980:WBN785997 WLJ785980:WLJ785997 WVF785980:WVF785997 AA851516:AE851533 IT851516:IT851533 SP851516:SP851533 ACL851516:ACL851533 AMH851516:AMH851533 AWD851516:AWD851533 BFZ851516:BFZ851533 BPV851516:BPV851533 BZR851516:BZR851533 CJN851516:CJN851533 CTJ851516:CTJ851533 DDF851516:DDF851533 DNB851516:DNB851533 DWX851516:DWX851533 EGT851516:EGT851533 EQP851516:EQP851533 FAL851516:FAL851533 FKH851516:FKH851533 FUD851516:FUD851533 GDZ851516:GDZ851533 GNV851516:GNV851533 GXR851516:GXR851533 HHN851516:HHN851533 HRJ851516:HRJ851533 IBF851516:IBF851533 ILB851516:ILB851533 IUX851516:IUX851533 JET851516:JET851533 JOP851516:JOP851533 JYL851516:JYL851533 KIH851516:KIH851533 KSD851516:KSD851533 LBZ851516:LBZ851533 LLV851516:LLV851533 LVR851516:LVR851533 MFN851516:MFN851533 MPJ851516:MPJ851533 MZF851516:MZF851533 NJB851516:NJB851533 NSX851516:NSX851533 OCT851516:OCT851533 OMP851516:OMP851533 OWL851516:OWL851533 PGH851516:PGH851533 PQD851516:PQD851533 PZZ851516:PZZ851533 QJV851516:QJV851533 QTR851516:QTR851533 RDN851516:RDN851533 RNJ851516:RNJ851533 RXF851516:RXF851533 SHB851516:SHB851533 SQX851516:SQX851533 TAT851516:TAT851533 TKP851516:TKP851533 TUL851516:TUL851533 UEH851516:UEH851533 UOD851516:UOD851533 UXZ851516:UXZ851533 VHV851516:VHV851533 VRR851516:VRR851533 WBN851516:WBN851533 WLJ851516:WLJ851533 WVF851516:WVF851533 AA917052:AE917069 IT917052:IT917069 SP917052:SP917069 ACL917052:ACL917069 AMH917052:AMH917069 AWD917052:AWD917069 BFZ917052:BFZ917069 BPV917052:BPV917069 BZR917052:BZR917069 CJN917052:CJN917069 CTJ917052:CTJ917069 DDF917052:DDF917069 DNB917052:DNB917069 DWX917052:DWX917069 EGT917052:EGT917069 EQP917052:EQP917069 FAL917052:FAL917069 FKH917052:FKH917069 FUD917052:FUD917069 GDZ917052:GDZ917069 GNV917052:GNV917069 GXR917052:GXR917069 HHN917052:HHN917069 HRJ917052:HRJ917069 IBF917052:IBF917069 ILB917052:ILB917069 IUX917052:IUX917069 JET917052:JET917069 JOP917052:JOP917069 JYL917052:JYL917069 KIH917052:KIH917069 KSD917052:KSD917069 LBZ917052:LBZ917069 LLV917052:LLV917069 LVR917052:LVR917069 MFN917052:MFN917069 MPJ917052:MPJ917069 MZF917052:MZF917069 NJB917052:NJB917069 NSX917052:NSX917069 OCT917052:OCT917069 OMP917052:OMP917069 OWL917052:OWL917069 PGH917052:PGH917069 PQD917052:PQD917069 PZZ917052:PZZ917069 QJV917052:QJV917069 QTR917052:QTR917069 RDN917052:RDN917069 RNJ917052:RNJ917069 RXF917052:RXF917069 SHB917052:SHB917069 SQX917052:SQX917069 TAT917052:TAT917069 TKP917052:TKP917069 TUL917052:TUL917069 UEH917052:UEH917069 UOD917052:UOD917069 UXZ917052:UXZ917069 VHV917052:VHV917069 VRR917052:VRR917069 WBN917052:WBN917069 WLJ917052:WLJ917069 WVF917052:WVF917069 AA982588:AE982605 IT982588:IT982605 SP982588:SP982605 ACL982588:ACL982605 AMH982588:AMH982605 AWD982588:AWD982605 BFZ982588:BFZ982605 BPV982588:BPV982605 BZR982588:BZR982605 CJN982588:CJN982605 CTJ982588:CTJ982605 DDF982588:DDF982605 DNB982588:DNB982605 DWX982588:DWX982605 EGT982588:EGT982605 EQP982588:EQP982605 FAL982588:FAL982605 FKH982588:FKH982605 FUD982588:FUD982605 GDZ982588:GDZ982605 GNV982588:GNV982605 GXR982588:GXR982605 HHN982588:HHN982605 HRJ982588:HRJ982605 IBF982588:IBF982605 ILB982588:ILB982605 IUX982588:IUX982605 JET982588:JET982605 JOP982588:JOP982605 JYL982588:JYL982605 KIH982588:KIH982605 KSD982588:KSD982605 LBZ982588:LBZ982605 LLV982588:LLV982605 LVR982588:LVR982605 MFN982588:MFN982605 MPJ982588:MPJ982605 MZF982588:MZF982605 NJB982588:NJB982605 NSX982588:NSX982605 OCT982588:OCT982605 OMP982588:OMP982605 OWL982588:OWL982605 PGH982588:PGH982605 PQD982588:PQD982605 PZZ982588:PZZ982605 QJV982588:QJV982605 QTR982588:QTR982605 RDN982588:RDN982605 RNJ982588:RNJ982605 RXF982588:RXF982605 SHB982588:SHB982605 SQX982588:SQX982605 TAT982588:TAT982605 TKP982588:TKP982605 TUL982588:TUL982605 UEH982588:UEH982605 UOD982588:UOD982605 UXZ982588:UXZ982605 VHV982588:VHV982605 VRR982588:VRR982605 WBN982588:WBN982605">
      <formula1>#REF!</formula1>
    </dataValidation>
    <dataValidation type="list" allowBlank="1" showInputMessage="1" showErrorMessage="1" sqref="E11:E32">
      <formula1>RUTINARIA</formula1>
    </dataValidation>
    <dataValidation type="list" allowBlank="1" showInputMessage="1" showErrorMessage="1" sqref="L11:L32">
      <formula1>NIVELDEFICIENCIA</formula1>
    </dataValidation>
    <dataValidation type="list" allowBlank="1" showInputMessage="1" showErrorMessage="1" sqref="N11:N32">
      <formula1>NIVELEXPOSICION</formula1>
    </dataValidation>
    <dataValidation type="list" allowBlank="1" showInputMessage="1" showErrorMessage="1" sqref="R11:R32">
      <formula1>NIVELCONSECUENCIA</formula1>
    </dataValidation>
    <dataValidation type="list" allowBlank="1" showInputMessage="1" showErrorMessage="1" sqref="G29">
      <formula1>$J$2:$J$32</formula1>
    </dataValidation>
  </dataValidations>
  <printOptions horizontalCentered="1"/>
  <pageMargins left="0.23622047244094491" right="0.23622047244094491" top="0.39370078740157483" bottom="0.39370078740157483" header="0.31496062992125984" footer="0.31496062992125984"/>
  <pageSetup scale="22"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Datos!$A$2:$A$4</xm:f>
          </x14:formula1>
          <xm:sqref>Z11:Z32</xm:sqref>
        </x14:dataValidation>
        <x14:dataValidation type="list" allowBlank="1" showInputMessage="1" showErrorMessage="1">
          <x14:formula1>
            <xm:f>Datos!$I$2:$I$9</xm:f>
          </x14:formula1>
          <xm:sqref>F11:F12</xm:sqref>
        </x14:dataValidation>
        <x14:dataValidation type="list" allowBlank="1" showInputMessage="1" showErrorMessage="1">
          <x14:formula1>
            <xm:f>Datos!$J$2:$J$49</xm:f>
          </x14:formula1>
          <xm:sqref>G11:G25</xm:sqref>
        </x14:dataValidation>
        <x14:dataValidation type="list" allowBlank="1" showInputMessage="1" showErrorMessage="1">
          <x14:formula1>
            <xm:f>Datos!$I$2:$I$10</xm:f>
          </x14:formula1>
          <xm:sqref>F13:F32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0"/>
  <sheetViews>
    <sheetView showGridLines="0" zoomScale="70" zoomScaleNormal="70" zoomScaleSheetLayoutView="80" workbookViewId="0">
      <pane ySplit="10" topLeftCell="A14" activePane="bottomLeft" state="frozen"/>
      <selection activeCell="F1" sqref="F1"/>
      <selection pane="bottomLeft" activeCell="F14" sqref="F14"/>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35.42578125" style="10" customWidth="1"/>
    <col min="8" max="8" width="35.42578125" style="4" customWidth="1"/>
    <col min="9" max="11" width="17.140625" style="4" customWidth="1"/>
    <col min="12" max="12" width="3.28515625" style="12" customWidth="1"/>
    <col min="13" max="13" width="6.5703125" style="13" customWidth="1"/>
    <col min="14" max="14" width="6.5703125" style="12" customWidth="1"/>
    <col min="15" max="15" width="6.5703125" style="76" customWidth="1"/>
    <col min="16" max="16" width="6.5703125" style="12" customWidth="1"/>
    <col min="17" max="17" width="6.5703125" style="76" customWidth="1"/>
    <col min="18" max="18" width="6.5703125" style="12" customWidth="1"/>
    <col min="19" max="19" width="6.5703125" style="76" customWidth="1"/>
    <col min="20" max="21" width="6.5703125" style="12" customWidth="1"/>
    <col min="22" max="22" width="6.5703125" style="76" customWidth="1"/>
    <col min="23" max="23" width="7" style="26" customWidth="1"/>
    <col min="24" max="24" width="7" style="4" customWidth="1"/>
    <col min="25" max="25" width="6.7109375" style="14" customWidth="1"/>
    <col min="26" max="26" width="40" style="14" customWidth="1"/>
    <col min="27"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O1" s="75"/>
      <c r="Q1" s="75"/>
      <c r="S1" s="75"/>
      <c r="V1" s="75"/>
      <c r="W1" s="29"/>
    </row>
    <row r="2" spans="1:33" s="6" customFormat="1" ht="90.7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O3" s="75"/>
      <c r="Q3" s="75"/>
      <c r="S3" s="75"/>
      <c r="V3" s="75"/>
      <c r="W3" s="29"/>
    </row>
    <row r="5" spans="1:33" ht="39.6" customHeight="1" x14ac:dyDescent="0.25">
      <c r="A5" s="89" t="s">
        <v>34</v>
      </c>
      <c r="B5" s="90"/>
      <c r="C5" s="90"/>
      <c r="D5" s="91" t="s">
        <v>215</v>
      </c>
      <c r="E5" s="92"/>
      <c r="F5" s="93"/>
      <c r="H5" s="11" t="s">
        <v>35</v>
      </c>
      <c r="I5" s="94">
        <v>43191</v>
      </c>
      <c r="J5" s="95"/>
    </row>
    <row r="6" spans="1:33" ht="16.5" thickBot="1" x14ac:dyDescent="0.3"/>
    <row r="7" spans="1:33" s="15" customFormat="1" ht="30" customHeight="1" x14ac:dyDescent="0.25">
      <c r="A7" s="96" t="s">
        <v>0</v>
      </c>
      <c r="B7" s="97" t="s">
        <v>14</v>
      </c>
      <c r="C7" s="96" t="s">
        <v>5</v>
      </c>
      <c r="D7" s="100" t="s">
        <v>53</v>
      </c>
      <c r="E7" s="97" t="s">
        <v>15</v>
      </c>
      <c r="F7" s="101" t="s">
        <v>1</v>
      </c>
      <c r="G7" s="101"/>
      <c r="H7" s="101" t="s">
        <v>18</v>
      </c>
      <c r="I7" s="130" t="s">
        <v>6</v>
      </c>
      <c r="J7" s="131"/>
      <c r="K7" s="132"/>
      <c r="L7" s="106" t="s">
        <v>2</v>
      </c>
      <c r="M7" s="107"/>
      <c r="N7" s="107"/>
      <c r="O7" s="107"/>
      <c r="P7" s="107"/>
      <c r="Q7" s="107"/>
      <c r="R7" s="107"/>
      <c r="S7" s="107"/>
      <c r="T7" s="107"/>
      <c r="U7" s="108"/>
      <c r="V7" s="115" t="s">
        <v>10</v>
      </c>
      <c r="W7" s="118" t="s">
        <v>19</v>
      </c>
      <c r="X7" s="118"/>
      <c r="Y7" s="118"/>
      <c r="Z7" s="119" t="s">
        <v>54</v>
      </c>
      <c r="AA7" s="124" t="s">
        <v>7</v>
      </c>
      <c r="AB7" s="124"/>
      <c r="AC7" s="124"/>
      <c r="AD7" s="124"/>
      <c r="AE7" s="125"/>
      <c r="AF7" s="102" t="s">
        <v>120</v>
      </c>
    </row>
    <row r="8" spans="1:33" s="15" customFormat="1" ht="25.5" customHeight="1" x14ac:dyDescent="0.25">
      <c r="A8" s="96"/>
      <c r="B8" s="98"/>
      <c r="C8" s="96"/>
      <c r="D8" s="98"/>
      <c r="E8" s="98"/>
      <c r="F8" s="101"/>
      <c r="G8" s="101"/>
      <c r="H8" s="101"/>
      <c r="I8" s="133"/>
      <c r="J8" s="134"/>
      <c r="K8" s="135"/>
      <c r="L8" s="109"/>
      <c r="M8" s="110"/>
      <c r="N8" s="110"/>
      <c r="O8" s="110"/>
      <c r="P8" s="110"/>
      <c r="Q8" s="110"/>
      <c r="R8" s="110"/>
      <c r="S8" s="110"/>
      <c r="T8" s="110"/>
      <c r="U8" s="111"/>
      <c r="V8" s="116"/>
      <c r="W8" s="118"/>
      <c r="X8" s="118"/>
      <c r="Y8" s="118"/>
      <c r="Z8" s="120"/>
      <c r="AA8" s="126"/>
      <c r="AB8" s="126"/>
      <c r="AC8" s="126"/>
      <c r="AD8" s="126"/>
      <c r="AE8" s="127"/>
      <c r="AF8" s="102"/>
    </row>
    <row r="9" spans="1:33" s="15" customFormat="1" ht="25.5" customHeight="1" x14ac:dyDescent="0.25">
      <c r="A9" s="96"/>
      <c r="B9" s="98"/>
      <c r="C9" s="96"/>
      <c r="D9" s="98"/>
      <c r="E9" s="98"/>
      <c r="F9" s="101"/>
      <c r="G9" s="101"/>
      <c r="H9" s="101"/>
      <c r="I9" s="133"/>
      <c r="J9" s="134"/>
      <c r="K9" s="135"/>
      <c r="L9" s="112"/>
      <c r="M9" s="113"/>
      <c r="N9" s="113"/>
      <c r="O9" s="113"/>
      <c r="P9" s="113"/>
      <c r="Q9" s="113"/>
      <c r="R9" s="113"/>
      <c r="S9" s="113"/>
      <c r="T9" s="113"/>
      <c r="U9" s="114"/>
      <c r="V9" s="116"/>
      <c r="W9" s="118"/>
      <c r="X9" s="118"/>
      <c r="Y9" s="118"/>
      <c r="Z9" s="120"/>
      <c r="AA9" s="128"/>
      <c r="AB9" s="128"/>
      <c r="AC9" s="128"/>
      <c r="AD9" s="128"/>
      <c r="AE9" s="129"/>
      <c r="AF9" s="102"/>
    </row>
    <row r="10" spans="1:33" s="15" customFormat="1" ht="126" customHeight="1" x14ac:dyDescent="0.25">
      <c r="A10" s="96"/>
      <c r="B10" s="99"/>
      <c r="C10" s="96"/>
      <c r="D10" s="99"/>
      <c r="E10" s="99"/>
      <c r="F10" s="54" t="s">
        <v>3</v>
      </c>
      <c r="G10" s="54"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2" customFormat="1" ht="240" customHeight="1" x14ac:dyDescent="0.25">
      <c r="A11" s="136" t="s">
        <v>212</v>
      </c>
      <c r="B11" s="136" t="s">
        <v>108</v>
      </c>
      <c r="C11" s="139" t="s">
        <v>249</v>
      </c>
      <c r="D11" s="139" t="s">
        <v>103</v>
      </c>
      <c r="E11" s="53" t="s">
        <v>104</v>
      </c>
      <c r="F11" s="37" t="s">
        <v>52</v>
      </c>
      <c r="G11" s="38" t="s">
        <v>55</v>
      </c>
      <c r="H11" s="43" t="s">
        <v>126</v>
      </c>
      <c r="I11" s="27" t="s">
        <v>113</v>
      </c>
      <c r="J11" s="28" t="s">
        <v>114</v>
      </c>
      <c r="K11" s="27" t="s">
        <v>115</v>
      </c>
      <c r="L11" s="18">
        <v>2</v>
      </c>
      <c r="M11" s="19" t="str">
        <f t="shared" ref="M11:M30" si="0">+IF(L11="","Bajo",IF(L11=2,"Medio",IF(L11=6,"Alto",IF(L11=10,"Muy Alto",""))))</f>
        <v>Medio</v>
      </c>
      <c r="N11" s="18">
        <v>1</v>
      </c>
      <c r="O11" s="67" t="str">
        <f t="shared" ref="O11:O30" si="1">+IF(N11=0,"",IF(N11=1,"Esporádica",IF(N11=2,"Ocasional",IF(N11=3,"Frecuente",IF(N11=4,"Continua","")))))</f>
        <v>Esporádica</v>
      </c>
      <c r="P11" s="20">
        <f t="shared" ref="P11:P30" si="2">+IF(L11="",N11,(N11*L11))</f>
        <v>2</v>
      </c>
      <c r="Q11" s="80" t="str">
        <f t="shared" ref="Q11:Q30" si="3">+IF(P11=0,"",IF(P11&lt;5,"Bajo",IF(P11&lt;9,"Medio",IF(P11&lt;21,"Alto",IF(P11&lt;41,"Muy Alto","")))))</f>
        <v>Bajo</v>
      </c>
      <c r="R11" s="18">
        <v>10</v>
      </c>
      <c r="S11" s="67" t="str">
        <f t="shared" ref="S11:S30" si="4">+IF(R11=0,"",IF(R11&lt;11,"Leve",IF(R11&lt;26,"Grave",IF(R11&lt;61,"Muy Grave",IF(R11&lt;101,"Muerte","")))))</f>
        <v>Leve</v>
      </c>
      <c r="T11" s="20">
        <f t="shared" ref="T11:T30" si="5">+R11*P11</f>
        <v>20</v>
      </c>
      <c r="U11" s="20" t="str">
        <f t="shared" ref="U11:U30" si="6">+IF(T11=0,"",IF(T11&lt;21,"IV",IF(T11&lt;121,"III",IF(T11&lt;501,"II",IF(T11&lt;4001,"I","")))))</f>
        <v>IV</v>
      </c>
      <c r="V11" s="79" t="str">
        <f t="shared" ref="V11:V30" si="7">+IF(U11=0,"",IF(U11="I","No Aceptable",IF(U11="II","No Aceptable  o Aceptable con control específico",IF(U11="III","Mejorable",IF(U11="IV","Aceptable","")))))</f>
        <v>Aceptable</v>
      </c>
      <c r="W11" s="42">
        <v>4</v>
      </c>
      <c r="X11" s="42"/>
      <c r="Y11" s="19">
        <f>+W11+X11</f>
        <v>4</v>
      </c>
      <c r="Z11" s="53" t="s">
        <v>104</v>
      </c>
      <c r="AA11" s="33" t="s">
        <v>112</v>
      </c>
      <c r="AB11" s="33" t="s">
        <v>112</v>
      </c>
      <c r="AC11" s="34" t="s">
        <v>127</v>
      </c>
      <c r="AD11" s="35" t="s">
        <v>128</v>
      </c>
      <c r="AE11" s="34" t="s">
        <v>129</v>
      </c>
      <c r="AF11" s="40" t="s">
        <v>224</v>
      </c>
    </row>
    <row r="12" spans="1:33" s="32" customFormat="1" ht="240" x14ac:dyDescent="0.25">
      <c r="A12" s="137"/>
      <c r="B12" s="137"/>
      <c r="C12" s="140"/>
      <c r="D12" s="140"/>
      <c r="E12" s="53" t="s">
        <v>104</v>
      </c>
      <c r="F12" s="37" t="s">
        <v>52</v>
      </c>
      <c r="G12" s="38" t="s">
        <v>58</v>
      </c>
      <c r="H12" s="43" t="s">
        <v>126</v>
      </c>
      <c r="I12" s="27" t="s">
        <v>113</v>
      </c>
      <c r="J12" s="28" t="s">
        <v>114</v>
      </c>
      <c r="K12" s="27" t="s">
        <v>115</v>
      </c>
      <c r="L12" s="18">
        <v>2</v>
      </c>
      <c r="M12" s="19" t="str">
        <f t="shared" si="0"/>
        <v>Medio</v>
      </c>
      <c r="N12" s="18">
        <v>1</v>
      </c>
      <c r="O12" s="67" t="str">
        <f t="shared" si="1"/>
        <v>Esporádica</v>
      </c>
      <c r="P12" s="20">
        <f t="shared" si="2"/>
        <v>2</v>
      </c>
      <c r="Q12" s="80" t="str">
        <f t="shared" si="3"/>
        <v>Bajo</v>
      </c>
      <c r="R12" s="18">
        <v>10</v>
      </c>
      <c r="S12" s="67" t="str">
        <f t="shared" si="4"/>
        <v>Leve</v>
      </c>
      <c r="T12" s="20">
        <f t="shared" si="5"/>
        <v>20</v>
      </c>
      <c r="U12" s="20" t="str">
        <f t="shared" si="6"/>
        <v>IV</v>
      </c>
      <c r="V12" s="79" t="str">
        <f t="shared" si="7"/>
        <v>Aceptable</v>
      </c>
      <c r="W12" s="42">
        <v>4</v>
      </c>
      <c r="X12" s="42"/>
      <c r="Y12" s="19"/>
      <c r="Z12" s="53" t="s">
        <v>104</v>
      </c>
      <c r="AA12" s="33" t="s">
        <v>112</v>
      </c>
      <c r="AB12" s="33" t="s">
        <v>112</v>
      </c>
      <c r="AC12" s="34" t="s">
        <v>127</v>
      </c>
      <c r="AD12" s="35" t="s">
        <v>128</v>
      </c>
      <c r="AE12" s="34" t="s">
        <v>129</v>
      </c>
      <c r="AF12" s="40" t="s">
        <v>224</v>
      </c>
    </row>
    <row r="13" spans="1:33" s="32" customFormat="1" ht="240" x14ac:dyDescent="0.25">
      <c r="A13" s="137"/>
      <c r="B13" s="137"/>
      <c r="C13" s="140"/>
      <c r="D13" s="140"/>
      <c r="E13" s="53" t="s">
        <v>104</v>
      </c>
      <c r="F13" s="37" t="s">
        <v>52</v>
      </c>
      <c r="G13" s="38" t="s">
        <v>59</v>
      </c>
      <c r="H13" s="43" t="s">
        <v>126</v>
      </c>
      <c r="I13" s="27" t="s">
        <v>113</v>
      </c>
      <c r="J13" s="28" t="s">
        <v>114</v>
      </c>
      <c r="K13" s="27" t="s">
        <v>115</v>
      </c>
      <c r="L13" s="18"/>
      <c r="M13" s="19" t="str">
        <f t="shared" si="0"/>
        <v>Bajo</v>
      </c>
      <c r="N13" s="18">
        <v>1</v>
      </c>
      <c r="O13" s="67" t="str">
        <f t="shared" si="1"/>
        <v>Esporádica</v>
      </c>
      <c r="P13" s="20">
        <f t="shared" si="2"/>
        <v>1</v>
      </c>
      <c r="Q13" s="80" t="str">
        <f t="shared" si="3"/>
        <v>Bajo</v>
      </c>
      <c r="R13" s="18">
        <v>25</v>
      </c>
      <c r="S13" s="67" t="str">
        <f t="shared" si="4"/>
        <v>Grave</v>
      </c>
      <c r="T13" s="20">
        <f t="shared" si="5"/>
        <v>25</v>
      </c>
      <c r="U13" s="20" t="str">
        <f t="shared" si="6"/>
        <v>III</v>
      </c>
      <c r="V13" s="79" t="str">
        <f t="shared" si="7"/>
        <v>Mejorable</v>
      </c>
      <c r="W13" s="42">
        <v>4</v>
      </c>
      <c r="X13" s="42"/>
      <c r="Y13" s="19"/>
      <c r="Z13" s="53" t="s">
        <v>104</v>
      </c>
      <c r="AA13" s="33" t="s">
        <v>112</v>
      </c>
      <c r="AB13" s="33" t="s">
        <v>112</v>
      </c>
      <c r="AC13" s="34" t="s">
        <v>127</v>
      </c>
      <c r="AD13" s="35" t="s">
        <v>128</v>
      </c>
      <c r="AE13" s="34" t="s">
        <v>129</v>
      </c>
      <c r="AF13" s="40" t="s">
        <v>224</v>
      </c>
    </row>
    <row r="14" spans="1:33" s="32" customFormat="1" ht="391.5" customHeight="1" x14ac:dyDescent="0.25">
      <c r="A14" s="137"/>
      <c r="B14" s="137"/>
      <c r="C14" s="140"/>
      <c r="D14" s="140"/>
      <c r="E14" s="53" t="s">
        <v>104</v>
      </c>
      <c r="F14" s="37" t="s">
        <v>61</v>
      </c>
      <c r="G14" s="38" t="s">
        <v>97</v>
      </c>
      <c r="H14" s="39" t="s">
        <v>130</v>
      </c>
      <c r="I14" s="8" t="s">
        <v>39</v>
      </c>
      <c r="J14" s="8" t="s">
        <v>47</v>
      </c>
      <c r="K14" s="8" t="s">
        <v>117</v>
      </c>
      <c r="L14" s="18">
        <v>2</v>
      </c>
      <c r="M14" s="19" t="str">
        <f t="shared" si="0"/>
        <v>Medio</v>
      </c>
      <c r="N14" s="18">
        <v>3</v>
      </c>
      <c r="O14" s="67" t="str">
        <f t="shared" si="1"/>
        <v>Frecuente</v>
      </c>
      <c r="P14" s="20">
        <f t="shared" si="2"/>
        <v>6</v>
      </c>
      <c r="Q14" s="80" t="str">
        <f t="shared" si="3"/>
        <v>Medio</v>
      </c>
      <c r="R14" s="18">
        <v>10</v>
      </c>
      <c r="S14" s="67" t="str">
        <f t="shared" si="4"/>
        <v>Leve</v>
      </c>
      <c r="T14" s="20">
        <f t="shared" si="5"/>
        <v>60</v>
      </c>
      <c r="U14" s="20" t="str">
        <f t="shared" si="6"/>
        <v>III</v>
      </c>
      <c r="V14" s="79" t="str">
        <f t="shared" si="7"/>
        <v>Mejorable</v>
      </c>
      <c r="W14" s="42">
        <v>4</v>
      </c>
      <c r="X14" s="42"/>
      <c r="Y14" s="19"/>
      <c r="Z14" s="53" t="s">
        <v>105</v>
      </c>
      <c r="AA14" s="33" t="s">
        <v>112</v>
      </c>
      <c r="AB14" s="48" t="s">
        <v>131</v>
      </c>
      <c r="AC14" s="48" t="s">
        <v>132</v>
      </c>
      <c r="AD14" s="48" t="s">
        <v>133</v>
      </c>
      <c r="AE14" s="33" t="s">
        <v>112</v>
      </c>
      <c r="AF14" s="48" t="s">
        <v>134</v>
      </c>
      <c r="AG14" s="49"/>
    </row>
    <row r="15" spans="1:33" s="32" customFormat="1" ht="409.5" x14ac:dyDescent="0.25">
      <c r="A15" s="137"/>
      <c r="B15" s="137"/>
      <c r="C15" s="140"/>
      <c r="D15" s="140"/>
      <c r="E15" s="53" t="s">
        <v>104</v>
      </c>
      <c r="F15" s="37" t="s">
        <v>61</v>
      </c>
      <c r="G15" s="38" t="s">
        <v>63</v>
      </c>
      <c r="H15" s="39" t="s">
        <v>135</v>
      </c>
      <c r="I15" s="8" t="s">
        <v>39</v>
      </c>
      <c r="J15" s="8" t="s">
        <v>136</v>
      </c>
      <c r="K15" s="8" t="s">
        <v>117</v>
      </c>
      <c r="L15" s="18">
        <v>2</v>
      </c>
      <c r="M15" s="19" t="str">
        <f t="shared" si="0"/>
        <v>Medio</v>
      </c>
      <c r="N15" s="18">
        <v>3</v>
      </c>
      <c r="O15" s="67" t="str">
        <f t="shared" si="1"/>
        <v>Frecuente</v>
      </c>
      <c r="P15" s="20">
        <f t="shared" si="2"/>
        <v>6</v>
      </c>
      <c r="Q15" s="80" t="str">
        <f t="shared" si="3"/>
        <v>Medio</v>
      </c>
      <c r="R15" s="18">
        <v>25</v>
      </c>
      <c r="S15" s="67" t="str">
        <f t="shared" si="4"/>
        <v>Grave</v>
      </c>
      <c r="T15" s="20">
        <f t="shared" si="5"/>
        <v>150</v>
      </c>
      <c r="U15" s="20" t="str">
        <f t="shared" si="6"/>
        <v>II</v>
      </c>
      <c r="V15" s="79" t="str">
        <f t="shared" si="7"/>
        <v>No Aceptable  o Aceptable con control específico</v>
      </c>
      <c r="W15" s="42">
        <v>4</v>
      </c>
      <c r="X15" s="42"/>
      <c r="Y15" s="19"/>
      <c r="Z15" s="53" t="s">
        <v>104</v>
      </c>
      <c r="AA15" s="33" t="s">
        <v>112</v>
      </c>
      <c r="AB15" s="33" t="s">
        <v>112</v>
      </c>
      <c r="AC15" s="48" t="s">
        <v>132</v>
      </c>
      <c r="AD15" s="48" t="s">
        <v>116</v>
      </c>
      <c r="AE15" s="33" t="s">
        <v>112</v>
      </c>
      <c r="AF15" s="48" t="s">
        <v>134</v>
      </c>
      <c r="AG15" s="49"/>
    </row>
    <row r="16" spans="1:33" s="32" customFormat="1" ht="225" x14ac:dyDescent="0.25">
      <c r="A16" s="137"/>
      <c r="B16" s="137"/>
      <c r="C16" s="140"/>
      <c r="D16" s="140"/>
      <c r="E16" s="53" t="s">
        <v>104</v>
      </c>
      <c r="F16" s="37" t="s">
        <v>65</v>
      </c>
      <c r="G16" s="38" t="s">
        <v>66</v>
      </c>
      <c r="H16" s="39" t="s">
        <v>137</v>
      </c>
      <c r="I16" s="8" t="s">
        <v>45</v>
      </c>
      <c r="J16" s="8" t="s">
        <v>46</v>
      </c>
      <c r="K16" s="8" t="s">
        <v>39</v>
      </c>
      <c r="L16" s="18"/>
      <c r="M16" s="19" t="str">
        <f t="shared" si="0"/>
        <v>Bajo</v>
      </c>
      <c r="N16" s="18">
        <v>1</v>
      </c>
      <c r="O16" s="67" t="str">
        <f t="shared" si="1"/>
        <v>Esporádica</v>
      </c>
      <c r="P16" s="20">
        <f t="shared" si="2"/>
        <v>1</v>
      </c>
      <c r="Q16" s="80" t="str">
        <f t="shared" si="3"/>
        <v>Bajo</v>
      </c>
      <c r="R16" s="18">
        <v>10</v>
      </c>
      <c r="S16" s="67" t="str">
        <f t="shared" si="4"/>
        <v>Leve</v>
      </c>
      <c r="T16" s="20">
        <f t="shared" si="5"/>
        <v>10</v>
      </c>
      <c r="U16" s="20" t="str">
        <f t="shared" si="6"/>
        <v>IV</v>
      </c>
      <c r="V16" s="79" t="str">
        <f t="shared" si="7"/>
        <v>Aceptable</v>
      </c>
      <c r="W16" s="42">
        <v>4</v>
      </c>
      <c r="X16" s="42"/>
      <c r="Y16" s="19"/>
      <c r="Z16" s="53" t="s">
        <v>104</v>
      </c>
      <c r="AA16" s="33" t="s">
        <v>112</v>
      </c>
      <c r="AB16" s="33" t="s">
        <v>112</v>
      </c>
      <c r="AC16" s="48" t="s">
        <v>132</v>
      </c>
      <c r="AD16" s="48" t="s">
        <v>116</v>
      </c>
      <c r="AE16" s="33" t="s">
        <v>112</v>
      </c>
      <c r="AF16" s="48" t="s">
        <v>218</v>
      </c>
      <c r="AG16" s="50"/>
    </row>
    <row r="17" spans="1:33" s="32" customFormat="1" ht="225" x14ac:dyDescent="0.25">
      <c r="A17" s="137"/>
      <c r="B17" s="137"/>
      <c r="C17" s="140"/>
      <c r="D17" s="140"/>
      <c r="E17" s="53" t="s">
        <v>104</v>
      </c>
      <c r="F17" s="37" t="s">
        <v>65</v>
      </c>
      <c r="G17" s="38" t="s">
        <v>68</v>
      </c>
      <c r="H17" s="39" t="s">
        <v>137</v>
      </c>
      <c r="I17" s="37" t="s">
        <v>118</v>
      </c>
      <c r="J17" s="37" t="s">
        <v>138</v>
      </c>
      <c r="K17" s="37" t="s">
        <v>139</v>
      </c>
      <c r="L17" s="18"/>
      <c r="M17" s="19" t="str">
        <f t="shared" si="0"/>
        <v>Bajo</v>
      </c>
      <c r="N17" s="18">
        <v>1</v>
      </c>
      <c r="O17" s="67" t="str">
        <f t="shared" si="1"/>
        <v>Esporádica</v>
      </c>
      <c r="P17" s="20">
        <f t="shared" si="2"/>
        <v>1</v>
      </c>
      <c r="Q17" s="80" t="str">
        <f t="shared" si="3"/>
        <v>Bajo</v>
      </c>
      <c r="R17" s="18">
        <v>10</v>
      </c>
      <c r="S17" s="67" t="str">
        <f t="shared" si="4"/>
        <v>Leve</v>
      </c>
      <c r="T17" s="20">
        <f t="shared" si="5"/>
        <v>10</v>
      </c>
      <c r="U17" s="20" t="str">
        <f t="shared" si="6"/>
        <v>IV</v>
      </c>
      <c r="V17" s="79" t="str">
        <f t="shared" si="7"/>
        <v>Aceptable</v>
      </c>
      <c r="W17" s="42">
        <v>4</v>
      </c>
      <c r="X17" s="42"/>
      <c r="Y17" s="19"/>
      <c r="Z17" s="53" t="s">
        <v>105</v>
      </c>
      <c r="AA17" s="33" t="s">
        <v>112</v>
      </c>
      <c r="AB17" s="33" t="s">
        <v>112</v>
      </c>
      <c r="AC17" s="33" t="s">
        <v>112</v>
      </c>
      <c r="AD17" s="33" t="s">
        <v>112</v>
      </c>
      <c r="AE17" s="33" t="s">
        <v>112</v>
      </c>
      <c r="AF17" s="48" t="s">
        <v>225</v>
      </c>
      <c r="AG17" s="51"/>
    </row>
    <row r="18" spans="1:33" s="32" customFormat="1" ht="234.75" customHeight="1" x14ac:dyDescent="0.25">
      <c r="A18" s="137"/>
      <c r="B18" s="137"/>
      <c r="C18" s="140"/>
      <c r="D18" s="140"/>
      <c r="E18" s="53" t="s">
        <v>104</v>
      </c>
      <c r="F18" s="37" t="s">
        <v>49</v>
      </c>
      <c r="G18" s="38" t="s">
        <v>77</v>
      </c>
      <c r="H18" s="39" t="s">
        <v>140</v>
      </c>
      <c r="I18" s="37" t="s">
        <v>141</v>
      </c>
      <c r="J18" s="8" t="s">
        <v>39</v>
      </c>
      <c r="K18" s="37" t="s">
        <v>142</v>
      </c>
      <c r="L18" s="18">
        <v>2</v>
      </c>
      <c r="M18" s="19" t="str">
        <f t="shared" si="0"/>
        <v>Medio</v>
      </c>
      <c r="N18" s="18">
        <v>3</v>
      </c>
      <c r="O18" s="67" t="str">
        <f t="shared" si="1"/>
        <v>Frecuente</v>
      </c>
      <c r="P18" s="20">
        <f t="shared" si="2"/>
        <v>6</v>
      </c>
      <c r="Q18" s="80" t="str">
        <f t="shared" si="3"/>
        <v>Medio</v>
      </c>
      <c r="R18" s="18">
        <v>10</v>
      </c>
      <c r="S18" s="67" t="str">
        <f t="shared" si="4"/>
        <v>Leve</v>
      </c>
      <c r="T18" s="20">
        <f t="shared" si="5"/>
        <v>60</v>
      </c>
      <c r="U18" s="20" t="str">
        <f t="shared" si="6"/>
        <v>III</v>
      </c>
      <c r="V18" s="79" t="str">
        <f t="shared" si="7"/>
        <v>Mejorable</v>
      </c>
      <c r="W18" s="42">
        <v>4</v>
      </c>
      <c r="X18" s="42"/>
      <c r="Y18" s="19"/>
      <c r="Z18" s="53" t="s">
        <v>104</v>
      </c>
      <c r="AA18" s="33" t="s">
        <v>112</v>
      </c>
      <c r="AB18" s="33" t="s">
        <v>112</v>
      </c>
      <c r="AC18" s="33" t="s">
        <v>112</v>
      </c>
      <c r="AD18" s="41" t="s">
        <v>143</v>
      </c>
      <c r="AE18" s="33" t="s">
        <v>112</v>
      </c>
      <c r="AF18" s="40" t="s">
        <v>219</v>
      </c>
    </row>
    <row r="19" spans="1:33" s="32" customFormat="1" ht="135" x14ac:dyDescent="0.25">
      <c r="A19" s="137"/>
      <c r="B19" s="137"/>
      <c r="C19" s="140"/>
      <c r="D19" s="140"/>
      <c r="E19" s="53" t="s">
        <v>104</v>
      </c>
      <c r="F19" s="37" t="s">
        <v>49</v>
      </c>
      <c r="G19" s="38" t="s">
        <v>78</v>
      </c>
      <c r="H19" s="39" t="s">
        <v>140</v>
      </c>
      <c r="I19" s="37" t="s">
        <v>144</v>
      </c>
      <c r="J19" s="8" t="s">
        <v>39</v>
      </c>
      <c r="K19" s="37" t="s">
        <v>142</v>
      </c>
      <c r="L19" s="18">
        <v>2</v>
      </c>
      <c r="M19" s="19" t="str">
        <f t="shared" si="0"/>
        <v>Medio</v>
      </c>
      <c r="N19" s="18">
        <v>1</v>
      </c>
      <c r="O19" s="67" t="str">
        <f t="shared" si="1"/>
        <v>Esporádica</v>
      </c>
      <c r="P19" s="20">
        <f t="shared" si="2"/>
        <v>2</v>
      </c>
      <c r="Q19" s="80" t="str">
        <f t="shared" si="3"/>
        <v>Bajo</v>
      </c>
      <c r="R19" s="18">
        <v>10</v>
      </c>
      <c r="S19" s="67" t="str">
        <f t="shared" si="4"/>
        <v>Leve</v>
      </c>
      <c r="T19" s="20">
        <f t="shared" si="5"/>
        <v>20</v>
      </c>
      <c r="U19" s="20" t="str">
        <f t="shared" si="6"/>
        <v>IV</v>
      </c>
      <c r="V19" s="79" t="str">
        <f t="shared" si="7"/>
        <v>Aceptable</v>
      </c>
      <c r="W19" s="42">
        <v>4</v>
      </c>
      <c r="X19" s="42"/>
      <c r="Y19" s="19"/>
      <c r="Z19" s="53" t="s">
        <v>104</v>
      </c>
      <c r="AA19" s="33" t="s">
        <v>112</v>
      </c>
      <c r="AB19" s="33" t="s">
        <v>112</v>
      </c>
      <c r="AC19" s="33" t="s">
        <v>112</v>
      </c>
      <c r="AD19" s="41" t="s">
        <v>143</v>
      </c>
      <c r="AE19" s="33" t="s">
        <v>112</v>
      </c>
      <c r="AF19" s="40" t="s">
        <v>219</v>
      </c>
    </row>
    <row r="20" spans="1:33" s="32" customFormat="1" ht="135" x14ac:dyDescent="0.25">
      <c r="A20" s="137"/>
      <c r="B20" s="137"/>
      <c r="C20" s="140"/>
      <c r="D20" s="140"/>
      <c r="E20" s="53" t="s">
        <v>104</v>
      </c>
      <c r="F20" s="37" t="s">
        <v>49</v>
      </c>
      <c r="G20" s="38" t="s">
        <v>79</v>
      </c>
      <c r="H20" s="39" t="s">
        <v>140</v>
      </c>
      <c r="I20" s="37" t="s">
        <v>119</v>
      </c>
      <c r="J20" s="8" t="s">
        <v>39</v>
      </c>
      <c r="K20" s="37" t="s">
        <v>142</v>
      </c>
      <c r="L20" s="18">
        <v>2</v>
      </c>
      <c r="M20" s="19" t="str">
        <f t="shared" si="0"/>
        <v>Medio</v>
      </c>
      <c r="N20" s="18">
        <v>1</v>
      </c>
      <c r="O20" s="67" t="str">
        <f t="shared" si="1"/>
        <v>Esporádica</v>
      </c>
      <c r="P20" s="20">
        <f t="shared" si="2"/>
        <v>2</v>
      </c>
      <c r="Q20" s="80" t="str">
        <f t="shared" si="3"/>
        <v>Bajo</v>
      </c>
      <c r="R20" s="18">
        <v>10</v>
      </c>
      <c r="S20" s="67" t="str">
        <f t="shared" si="4"/>
        <v>Leve</v>
      </c>
      <c r="T20" s="20">
        <f t="shared" si="5"/>
        <v>20</v>
      </c>
      <c r="U20" s="20" t="str">
        <f t="shared" si="6"/>
        <v>IV</v>
      </c>
      <c r="V20" s="79" t="str">
        <f t="shared" si="7"/>
        <v>Aceptable</v>
      </c>
      <c r="W20" s="42">
        <v>4</v>
      </c>
      <c r="X20" s="42"/>
      <c r="Y20" s="19"/>
      <c r="Z20" s="53" t="s">
        <v>104</v>
      </c>
      <c r="AA20" s="33" t="s">
        <v>112</v>
      </c>
      <c r="AB20" s="33" t="s">
        <v>112</v>
      </c>
      <c r="AC20" s="33" t="s">
        <v>112</v>
      </c>
      <c r="AD20" s="41" t="s">
        <v>143</v>
      </c>
      <c r="AE20" s="33" t="s">
        <v>112</v>
      </c>
      <c r="AF20" s="72" t="s">
        <v>219</v>
      </c>
    </row>
    <row r="21" spans="1:33" s="32" customFormat="1" ht="135" x14ac:dyDescent="0.2">
      <c r="A21" s="137"/>
      <c r="B21" s="137"/>
      <c r="C21" s="140"/>
      <c r="D21" s="140"/>
      <c r="E21" s="53" t="s">
        <v>104</v>
      </c>
      <c r="F21" s="37" t="s">
        <v>49</v>
      </c>
      <c r="G21" s="38" t="s">
        <v>100</v>
      </c>
      <c r="H21" s="39" t="s">
        <v>140</v>
      </c>
      <c r="I21" s="37" t="s">
        <v>119</v>
      </c>
      <c r="J21" s="8" t="s">
        <v>39</v>
      </c>
      <c r="K21" s="37" t="s">
        <v>142</v>
      </c>
      <c r="L21" s="18">
        <v>2</v>
      </c>
      <c r="M21" s="19" t="str">
        <f t="shared" si="0"/>
        <v>Medio</v>
      </c>
      <c r="N21" s="18">
        <v>1</v>
      </c>
      <c r="O21" s="67" t="str">
        <f t="shared" si="1"/>
        <v>Esporádica</v>
      </c>
      <c r="P21" s="20">
        <f t="shared" si="2"/>
        <v>2</v>
      </c>
      <c r="Q21" s="80" t="str">
        <f t="shared" si="3"/>
        <v>Bajo</v>
      </c>
      <c r="R21" s="18">
        <v>10</v>
      </c>
      <c r="S21" s="67" t="str">
        <f t="shared" si="4"/>
        <v>Leve</v>
      </c>
      <c r="T21" s="20">
        <f t="shared" si="5"/>
        <v>20</v>
      </c>
      <c r="U21" s="20" t="str">
        <f t="shared" si="6"/>
        <v>IV</v>
      </c>
      <c r="V21" s="79" t="str">
        <f t="shared" si="7"/>
        <v>Aceptable</v>
      </c>
      <c r="W21" s="42">
        <v>4</v>
      </c>
      <c r="X21" s="42"/>
      <c r="Y21" s="19"/>
      <c r="Z21" s="53" t="s">
        <v>104</v>
      </c>
      <c r="AA21" s="33" t="s">
        <v>112</v>
      </c>
      <c r="AB21" s="33" t="s">
        <v>112</v>
      </c>
      <c r="AC21" s="33" t="s">
        <v>112</v>
      </c>
      <c r="AD21" s="41" t="s">
        <v>143</v>
      </c>
      <c r="AE21" s="33" t="s">
        <v>112</v>
      </c>
      <c r="AF21" s="73"/>
    </row>
    <row r="22" spans="1:33" s="32" customFormat="1" ht="107.25" x14ac:dyDescent="0.25">
      <c r="A22" s="137"/>
      <c r="B22" s="137"/>
      <c r="C22" s="140"/>
      <c r="D22" s="140"/>
      <c r="E22" s="53" t="s">
        <v>104</v>
      </c>
      <c r="F22" s="37" t="s">
        <v>48</v>
      </c>
      <c r="G22" s="38" t="s">
        <v>82</v>
      </c>
      <c r="H22" s="39" t="s">
        <v>146</v>
      </c>
      <c r="I22" s="8" t="s">
        <v>39</v>
      </c>
      <c r="J22" s="37" t="s">
        <v>122</v>
      </c>
      <c r="K22" s="37" t="s">
        <v>147</v>
      </c>
      <c r="L22" s="18"/>
      <c r="M22" s="19" t="str">
        <f t="shared" si="0"/>
        <v>Bajo</v>
      </c>
      <c r="N22" s="18">
        <v>1</v>
      </c>
      <c r="O22" s="67" t="str">
        <f t="shared" si="1"/>
        <v>Esporádica</v>
      </c>
      <c r="P22" s="20">
        <f t="shared" si="2"/>
        <v>1</v>
      </c>
      <c r="Q22" s="80" t="str">
        <f t="shared" si="3"/>
        <v>Bajo</v>
      </c>
      <c r="R22" s="18">
        <v>10</v>
      </c>
      <c r="S22" s="67" t="str">
        <f t="shared" si="4"/>
        <v>Leve</v>
      </c>
      <c r="T22" s="20">
        <f t="shared" si="5"/>
        <v>10</v>
      </c>
      <c r="U22" s="20" t="str">
        <f t="shared" si="6"/>
        <v>IV</v>
      </c>
      <c r="V22" s="79" t="str">
        <f t="shared" si="7"/>
        <v>Aceptable</v>
      </c>
      <c r="W22" s="42">
        <v>4</v>
      </c>
      <c r="X22" s="42"/>
      <c r="Y22" s="19"/>
      <c r="Z22" s="53" t="s">
        <v>104</v>
      </c>
      <c r="AA22" s="33" t="s">
        <v>112</v>
      </c>
      <c r="AB22" s="33" t="s">
        <v>112</v>
      </c>
      <c r="AC22" s="33" t="s">
        <v>148</v>
      </c>
      <c r="AD22" s="41" t="s">
        <v>149</v>
      </c>
      <c r="AE22" s="33" t="s">
        <v>112</v>
      </c>
      <c r="AF22" s="74" t="s">
        <v>226</v>
      </c>
    </row>
    <row r="23" spans="1:33" s="32" customFormat="1" ht="107.25" x14ac:dyDescent="0.25">
      <c r="A23" s="137"/>
      <c r="B23" s="137"/>
      <c r="C23" s="140"/>
      <c r="D23" s="140"/>
      <c r="E23" s="53" t="s">
        <v>104</v>
      </c>
      <c r="F23" s="37" t="s">
        <v>48</v>
      </c>
      <c r="G23" s="38" t="s">
        <v>83</v>
      </c>
      <c r="H23" s="39" t="s">
        <v>146</v>
      </c>
      <c r="I23" s="8" t="s">
        <v>50</v>
      </c>
      <c r="J23" s="8" t="s">
        <v>121</v>
      </c>
      <c r="K23" s="8" t="s">
        <v>150</v>
      </c>
      <c r="L23" s="18"/>
      <c r="M23" s="19" t="str">
        <f t="shared" si="0"/>
        <v>Bajo</v>
      </c>
      <c r="N23" s="18">
        <v>1</v>
      </c>
      <c r="O23" s="67" t="str">
        <f t="shared" si="1"/>
        <v>Esporádica</v>
      </c>
      <c r="P23" s="20">
        <f t="shared" si="2"/>
        <v>1</v>
      </c>
      <c r="Q23" s="80" t="str">
        <f t="shared" si="3"/>
        <v>Bajo</v>
      </c>
      <c r="R23" s="18">
        <v>10</v>
      </c>
      <c r="S23" s="67" t="str">
        <f t="shared" si="4"/>
        <v>Leve</v>
      </c>
      <c r="T23" s="20">
        <f t="shared" si="5"/>
        <v>10</v>
      </c>
      <c r="U23" s="20" t="str">
        <f t="shared" si="6"/>
        <v>IV</v>
      </c>
      <c r="V23" s="79" t="str">
        <f t="shared" si="7"/>
        <v>Aceptable</v>
      </c>
      <c r="W23" s="42">
        <v>4</v>
      </c>
      <c r="X23" s="42"/>
      <c r="Y23" s="19"/>
      <c r="Z23" s="53" t="s">
        <v>104</v>
      </c>
      <c r="AA23" s="33" t="s">
        <v>112</v>
      </c>
      <c r="AB23" s="33" t="s">
        <v>112</v>
      </c>
      <c r="AC23" s="33" t="s">
        <v>112</v>
      </c>
      <c r="AD23" s="41" t="s">
        <v>199</v>
      </c>
      <c r="AE23" s="33" t="s">
        <v>112</v>
      </c>
      <c r="AF23" s="40" t="s">
        <v>227</v>
      </c>
    </row>
    <row r="24" spans="1:33" s="32" customFormat="1" ht="107.25" x14ac:dyDescent="0.25">
      <c r="A24" s="137"/>
      <c r="B24" s="137"/>
      <c r="C24" s="140"/>
      <c r="D24" s="140"/>
      <c r="E24" s="53" t="s">
        <v>104</v>
      </c>
      <c r="F24" s="37" t="s">
        <v>48</v>
      </c>
      <c r="G24" s="38" t="s">
        <v>84</v>
      </c>
      <c r="H24" s="39" t="s">
        <v>146</v>
      </c>
      <c r="I24" s="8" t="s">
        <v>39</v>
      </c>
      <c r="J24" s="37" t="s">
        <v>123</v>
      </c>
      <c r="K24" s="37" t="s">
        <v>152</v>
      </c>
      <c r="L24" s="18"/>
      <c r="M24" s="19" t="str">
        <f t="shared" si="0"/>
        <v>Bajo</v>
      </c>
      <c r="N24" s="18">
        <v>1</v>
      </c>
      <c r="O24" s="67" t="str">
        <f t="shared" si="1"/>
        <v>Esporádica</v>
      </c>
      <c r="P24" s="20">
        <f t="shared" si="2"/>
        <v>1</v>
      </c>
      <c r="Q24" s="80" t="str">
        <f t="shared" si="3"/>
        <v>Bajo</v>
      </c>
      <c r="R24" s="18">
        <v>10</v>
      </c>
      <c r="S24" s="67" t="str">
        <f t="shared" si="4"/>
        <v>Leve</v>
      </c>
      <c r="T24" s="20">
        <f t="shared" si="5"/>
        <v>10</v>
      </c>
      <c r="U24" s="20" t="str">
        <f t="shared" si="6"/>
        <v>IV</v>
      </c>
      <c r="V24" s="79" t="str">
        <f t="shared" si="7"/>
        <v>Aceptable</v>
      </c>
      <c r="W24" s="42">
        <v>4</v>
      </c>
      <c r="X24" s="42"/>
      <c r="Y24" s="19"/>
      <c r="Z24" s="53" t="s">
        <v>104</v>
      </c>
      <c r="AA24" s="33" t="s">
        <v>112</v>
      </c>
      <c r="AB24" s="33" t="s">
        <v>112</v>
      </c>
      <c r="AC24" s="33" t="s">
        <v>112</v>
      </c>
      <c r="AD24" s="41" t="s">
        <v>199</v>
      </c>
      <c r="AE24" s="33" t="s">
        <v>112</v>
      </c>
      <c r="AF24" s="40" t="s">
        <v>227</v>
      </c>
    </row>
    <row r="25" spans="1:33" s="32" customFormat="1" ht="107.25" x14ac:dyDescent="0.25">
      <c r="A25" s="137"/>
      <c r="B25" s="137"/>
      <c r="C25" s="140"/>
      <c r="D25" s="140"/>
      <c r="E25" s="53" t="s">
        <v>104</v>
      </c>
      <c r="F25" s="37" t="s">
        <v>48</v>
      </c>
      <c r="G25" s="38" t="s">
        <v>109</v>
      </c>
      <c r="H25" s="39" t="s">
        <v>110</v>
      </c>
      <c r="I25" s="8" t="s">
        <v>39</v>
      </c>
      <c r="J25" s="37" t="s">
        <v>124</v>
      </c>
      <c r="K25" s="37" t="s">
        <v>153</v>
      </c>
      <c r="L25" s="18"/>
      <c r="M25" s="19" t="str">
        <f t="shared" si="0"/>
        <v>Bajo</v>
      </c>
      <c r="N25" s="18">
        <v>1</v>
      </c>
      <c r="O25" s="67" t="str">
        <f t="shared" si="1"/>
        <v>Esporádica</v>
      </c>
      <c r="P25" s="20">
        <f t="shared" si="2"/>
        <v>1</v>
      </c>
      <c r="Q25" s="80" t="str">
        <f t="shared" si="3"/>
        <v>Bajo</v>
      </c>
      <c r="R25" s="18">
        <v>100</v>
      </c>
      <c r="S25" s="67" t="str">
        <f t="shared" si="4"/>
        <v>Muerte</v>
      </c>
      <c r="T25" s="20">
        <f t="shared" si="5"/>
        <v>100</v>
      </c>
      <c r="U25" s="20" t="str">
        <f t="shared" si="6"/>
        <v>III</v>
      </c>
      <c r="V25" s="79" t="str">
        <f t="shared" si="7"/>
        <v>Mejorable</v>
      </c>
      <c r="W25" s="42">
        <v>4</v>
      </c>
      <c r="X25" s="42"/>
      <c r="Y25" s="19"/>
      <c r="Z25" s="53" t="s">
        <v>104</v>
      </c>
      <c r="AA25" s="33" t="s">
        <v>112</v>
      </c>
      <c r="AB25" s="33" t="s">
        <v>112</v>
      </c>
      <c r="AC25" s="33" t="s">
        <v>148</v>
      </c>
      <c r="AD25" s="41" t="s">
        <v>154</v>
      </c>
      <c r="AE25" s="33" t="s">
        <v>112</v>
      </c>
      <c r="AF25" s="40" t="s">
        <v>228</v>
      </c>
    </row>
    <row r="26" spans="1:33" s="32" customFormat="1" ht="120" x14ac:dyDescent="0.25">
      <c r="A26" s="137"/>
      <c r="B26" s="137"/>
      <c r="C26" s="140"/>
      <c r="D26" s="140"/>
      <c r="E26" s="53" t="s">
        <v>104</v>
      </c>
      <c r="F26" s="37" t="s">
        <v>48</v>
      </c>
      <c r="G26" s="38" t="s">
        <v>102</v>
      </c>
      <c r="H26" s="39" t="s">
        <v>156</v>
      </c>
      <c r="I26" s="8" t="s">
        <v>39</v>
      </c>
      <c r="J26" s="37" t="s">
        <v>39</v>
      </c>
      <c r="K26" s="37" t="s">
        <v>157</v>
      </c>
      <c r="L26" s="18">
        <v>2</v>
      </c>
      <c r="M26" s="19" t="str">
        <f t="shared" si="0"/>
        <v>Medio</v>
      </c>
      <c r="N26" s="18">
        <v>1</v>
      </c>
      <c r="O26" s="67" t="str">
        <f t="shared" si="1"/>
        <v>Esporádica</v>
      </c>
      <c r="P26" s="20">
        <f t="shared" si="2"/>
        <v>2</v>
      </c>
      <c r="Q26" s="80" t="str">
        <f t="shared" si="3"/>
        <v>Bajo</v>
      </c>
      <c r="R26" s="18">
        <v>10</v>
      </c>
      <c r="S26" s="67" t="str">
        <f t="shared" si="4"/>
        <v>Leve</v>
      </c>
      <c r="T26" s="20">
        <f t="shared" si="5"/>
        <v>20</v>
      </c>
      <c r="U26" s="20" t="str">
        <f t="shared" si="6"/>
        <v>IV</v>
      </c>
      <c r="V26" s="79" t="str">
        <f t="shared" si="7"/>
        <v>Aceptable</v>
      </c>
      <c r="W26" s="42">
        <v>4</v>
      </c>
      <c r="X26" s="42"/>
      <c r="Y26" s="19"/>
      <c r="Z26" s="53" t="s">
        <v>104</v>
      </c>
      <c r="AA26" s="33" t="s">
        <v>112</v>
      </c>
      <c r="AB26" s="33" t="s">
        <v>112</v>
      </c>
      <c r="AC26" s="33" t="s">
        <v>112</v>
      </c>
      <c r="AD26" s="41" t="s">
        <v>158</v>
      </c>
      <c r="AE26" s="33" t="s">
        <v>112</v>
      </c>
      <c r="AF26" s="40" t="s">
        <v>159</v>
      </c>
    </row>
    <row r="27" spans="1:33" ht="107.25" x14ac:dyDescent="0.25">
      <c r="A27" s="137"/>
      <c r="B27" s="137"/>
      <c r="C27" s="140"/>
      <c r="D27" s="140"/>
      <c r="E27" s="22" t="s">
        <v>17</v>
      </c>
      <c r="F27" s="37" t="s">
        <v>48</v>
      </c>
      <c r="G27" s="38" t="s">
        <v>41</v>
      </c>
      <c r="H27" s="39" t="s">
        <v>146</v>
      </c>
      <c r="I27" s="8" t="s">
        <v>43</v>
      </c>
      <c r="J27" s="8" t="s">
        <v>39</v>
      </c>
      <c r="K27" s="8" t="s">
        <v>39</v>
      </c>
      <c r="L27" s="18"/>
      <c r="M27" s="19" t="str">
        <f t="shared" si="0"/>
        <v>Bajo</v>
      </c>
      <c r="N27" s="18">
        <v>1</v>
      </c>
      <c r="O27" s="67" t="str">
        <f t="shared" si="1"/>
        <v>Esporádica</v>
      </c>
      <c r="P27" s="20">
        <f t="shared" si="2"/>
        <v>1</v>
      </c>
      <c r="Q27" s="80" t="str">
        <f t="shared" si="3"/>
        <v>Bajo</v>
      </c>
      <c r="R27" s="18">
        <v>10</v>
      </c>
      <c r="S27" s="67" t="str">
        <f t="shared" si="4"/>
        <v>Leve</v>
      </c>
      <c r="T27" s="20">
        <f t="shared" si="5"/>
        <v>10</v>
      </c>
      <c r="U27" s="20" t="str">
        <f t="shared" si="6"/>
        <v>IV</v>
      </c>
      <c r="V27" s="79" t="str">
        <f t="shared" si="7"/>
        <v>Aceptable</v>
      </c>
      <c r="W27" s="42">
        <v>4</v>
      </c>
      <c r="X27" s="22"/>
      <c r="Y27" s="19">
        <f>+W27+X27</f>
        <v>4</v>
      </c>
      <c r="Z27" s="19" t="s">
        <v>105</v>
      </c>
      <c r="AA27" s="33" t="s">
        <v>112</v>
      </c>
      <c r="AB27" s="33" t="s">
        <v>112</v>
      </c>
      <c r="AC27" s="22" t="s">
        <v>160</v>
      </c>
      <c r="AD27" s="9" t="s">
        <v>44</v>
      </c>
      <c r="AE27" s="33" t="s">
        <v>112</v>
      </c>
      <c r="AF27" s="61" t="s">
        <v>221</v>
      </c>
    </row>
    <row r="28" spans="1:33" s="32" customFormat="1" ht="107.25" x14ac:dyDescent="0.25">
      <c r="A28" s="137"/>
      <c r="B28" s="137"/>
      <c r="C28" s="140"/>
      <c r="D28" s="140"/>
      <c r="E28" s="53" t="s">
        <v>104</v>
      </c>
      <c r="F28" s="37" t="s">
        <v>88</v>
      </c>
      <c r="G28" s="38" t="s">
        <v>90</v>
      </c>
      <c r="H28" s="39" t="s">
        <v>162</v>
      </c>
      <c r="I28" s="8" t="s">
        <v>39</v>
      </c>
      <c r="J28" s="8" t="s">
        <v>39</v>
      </c>
      <c r="K28" s="37" t="s">
        <v>163</v>
      </c>
      <c r="L28" s="18"/>
      <c r="M28" s="19" t="str">
        <f t="shared" si="0"/>
        <v>Bajo</v>
      </c>
      <c r="N28" s="18">
        <v>1</v>
      </c>
      <c r="O28" s="67" t="str">
        <f t="shared" si="1"/>
        <v>Esporádica</v>
      </c>
      <c r="P28" s="20">
        <f t="shared" si="2"/>
        <v>1</v>
      </c>
      <c r="Q28" s="80" t="str">
        <f t="shared" si="3"/>
        <v>Bajo</v>
      </c>
      <c r="R28" s="18">
        <v>100</v>
      </c>
      <c r="S28" s="67" t="str">
        <f t="shared" si="4"/>
        <v>Muerte</v>
      </c>
      <c r="T28" s="20">
        <f t="shared" si="5"/>
        <v>100</v>
      </c>
      <c r="U28" s="20" t="str">
        <f t="shared" si="6"/>
        <v>III</v>
      </c>
      <c r="V28" s="79" t="str">
        <f t="shared" si="7"/>
        <v>Mejorable</v>
      </c>
      <c r="W28" s="42">
        <v>4</v>
      </c>
      <c r="X28" s="42"/>
      <c r="Y28" s="19"/>
      <c r="Z28" s="53" t="s">
        <v>104</v>
      </c>
      <c r="AA28" s="33" t="s">
        <v>112</v>
      </c>
      <c r="AB28" s="33" t="s">
        <v>112</v>
      </c>
      <c r="AC28" s="33" t="s">
        <v>164</v>
      </c>
      <c r="AD28" s="41" t="s">
        <v>165</v>
      </c>
      <c r="AE28" s="33" t="s">
        <v>112</v>
      </c>
      <c r="AF28" s="40" t="s">
        <v>229</v>
      </c>
    </row>
    <row r="29" spans="1:33" s="32" customFormat="1" ht="107.25" x14ac:dyDescent="0.25">
      <c r="A29" s="137"/>
      <c r="B29" s="137"/>
      <c r="C29" s="140"/>
      <c r="D29" s="140"/>
      <c r="E29" s="53" t="s">
        <v>104</v>
      </c>
      <c r="F29" s="37" t="s">
        <v>51</v>
      </c>
      <c r="G29" s="38" t="s">
        <v>94</v>
      </c>
      <c r="H29" s="39" t="s">
        <v>111</v>
      </c>
      <c r="I29" s="8" t="s">
        <v>37</v>
      </c>
      <c r="J29" s="8" t="s">
        <v>38</v>
      </c>
      <c r="K29" s="37" t="s">
        <v>125</v>
      </c>
      <c r="L29" s="18">
        <v>2</v>
      </c>
      <c r="M29" s="19" t="str">
        <f t="shared" si="0"/>
        <v>Medio</v>
      </c>
      <c r="N29" s="18">
        <v>1</v>
      </c>
      <c r="O29" s="67" t="str">
        <f t="shared" si="1"/>
        <v>Esporádica</v>
      </c>
      <c r="P29" s="20">
        <f t="shared" si="2"/>
        <v>2</v>
      </c>
      <c r="Q29" s="80" t="str">
        <f t="shared" si="3"/>
        <v>Bajo</v>
      </c>
      <c r="R29" s="18">
        <v>10</v>
      </c>
      <c r="S29" s="67" t="str">
        <f t="shared" si="4"/>
        <v>Leve</v>
      </c>
      <c r="T29" s="20">
        <f t="shared" si="5"/>
        <v>20</v>
      </c>
      <c r="U29" s="20" t="str">
        <f t="shared" si="6"/>
        <v>IV</v>
      </c>
      <c r="V29" s="79" t="str">
        <f t="shared" si="7"/>
        <v>Aceptable</v>
      </c>
      <c r="W29" s="42">
        <v>4</v>
      </c>
      <c r="X29" s="42"/>
      <c r="Y29" s="19"/>
      <c r="Z29" s="53" t="s">
        <v>104</v>
      </c>
      <c r="AA29" s="33" t="s">
        <v>112</v>
      </c>
      <c r="AB29" s="33" t="s">
        <v>112</v>
      </c>
      <c r="AC29" s="33" t="s">
        <v>148</v>
      </c>
      <c r="AD29" s="41" t="s">
        <v>149</v>
      </c>
      <c r="AE29" s="33" t="s">
        <v>112</v>
      </c>
      <c r="AF29" s="40" t="s">
        <v>230</v>
      </c>
    </row>
    <row r="30" spans="1:33" ht="78" customHeight="1" x14ac:dyDescent="0.25">
      <c r="A30" s="138"/>
      <c r="B30" s="138"/>
      <c r="C30" s="141"/>
      <c r="D30" s="141"/>
      <c r="E30" s="22" t="s">
        <v>17</v>
      </c>
      <c r="F30" s="8" t="s">
        <v>40</v>
      </c>
      <c r="G30" s="8" t="s">
        <v>41</v>
      </c>
      <c r="H30" s="8" t="s">
        <v>42</v>
      </c>
      <c r="I30" s="8" t="s">
        <v>43</v>
      </c>
      <c r="J30" s="8" t="s">
        <v>39</v>
      </c>
      <c r="K30" s="8" t="s">
        <v>39</v>
      </c>
      <c r="L30" s="18"/>
      <c r="M30" s="19" t="str">
        <f t="shared" si="0"/>
        <v>Bajo</v>
      </c>
      <c r="N30" s="18">
        <v>1</v>
      </c>
      <c r="O30" s="67" t="str">
        <f t="shared" si="1"/>
        <v>Esporádica</v>
      </c>
      <c r="P30" s="20">
        <f t="shared" si="2"/>
        <v>1</v>
      </c>
      <c r="Q30" s="80" t="str">
        <f t="shared" si="3"/>
        <v>Bajo</v>
      </c>
      <c r="R30" s="18">
        <v>10</v>
      </c>
      <c r="S30" s="67" t="str">
        <f t="shared" si="4"/>
        <v>Leve</v>
      </c>
      <c r="T30" s="20">
        <f t="shared" si="5"/>
        <v>10</v>
      </c>
      <c r="U30" s="20" t="str">
        <f t="shared" si="6"/>
        <v>IV</v>
      </c>
      <c r="V30" s="79" t="str">
        <f t="shared" si="7"/>
        <v>Aceptable</v>
      </c>
      <c r="W30" s="42">
        <v>4</v>
      </c>
      <c r="X30" s="22"/>
      <c r="Y30" s="19">
        <f>+W30+X30</f>
        <v>4</v>
      </c>
      <c r="Z30" s="19"/>
      <c r="AA30" s="23"/>
      <c r="AB30" s="23"/>
      <c r="AC30" s="22"/>
      <c r="AD30" s="9" t="s">
        <v>44</v>
      </c>
      <c r="AE30" s="23"/>
      <c r="AF30" s="61"/>
    </row>
  </sheetData>
  <sheetProtection formatCells="0" formatColumns="0" formatRows="0" insertRows="0" deleteRows="0" selectLockedCells="1" sort="0" autoFilter="0"/>
  <mergeCells count="27">
    <mergeCell ref="A11:A30"/>
    <mergeCell ref="B11:B30"/>
    <mergeCell ref="C11:C30"/>
    <mergeCell ref="D11:D30"/>
    <mergeCell ref="AA7:AE9"/>
    <mergeCell ref="H7:H10"/>
    <mergeCell ref="I7:K9"/>
    <mergeCell ref="AF7:AF10"/>
    <mergeCell ref="L10:M10"/>
    <mergeCell ref="N10:O10"/>
    <mergeCell ref="P10:Q10"/>
    <mergeCell ref="R10:S10"/>
    <mergeCell ref="T10:U10"/>
    <mergeCell ref="L7:U9"/>
    <mergeCell ref="V7:V10"/>
    <mergeCell ref="W7:Y9"/>
    <mergeCell ref="Z7:Z10"/>
    <mergeCell ref="A2:AE2"/>
    <mergeCell ref="A5:C5"/>
    <mergeCell ref="D5:F5"/>
    <mergeCell ref="I5:J5"/>
    <mergeCell ref="A7:A10"/>
    <mergeCell ref="B7:B10"/>
    <mergeCell ref="C7:C10"/>
    <mergeCell ref="D7:D10"/>
    <mergeCell ref="E7:E10"/>
    <mergeCell ref="F7:G9"/>
  </mergeCells>
  <conditionalFormatting sqref="U24">
    <cfRule type="cellIs" dxfId="199" priority="13" stopIfTrue="1" operator="equal">
      <formula>"IV"</formula>
    </cfRule>
    <cfRule type="cellIs" dxfId="198" priority="14" stopIfTrue="1" operator="equal">
      <formula>"III"</formula>
    </cfRule>
    <cfRule type="cellIs" dxfId="197" priority="15" stopIfTrue="1" operator="equal">
      <formula>"II"</formula>
    </cfRule>
    <cfRule type="cellIs" dxfId="196" priority="16" stopIfTrue="1" operator="equal">
      <formula>"I"</formula>
    </cfRule>
  </conditionalFormatting>
  <conditionalFormatting sqref="V24">
    <cfRule type="cellIs" dxfId="195" priority="9" operator="equal">
      <formula>"Mejorable"</formula>
    </cfRule>
    <cfRule type="cellIs" dxfId="194" priority="11" stopIfTrue="1" operator="equal">
      <formula>"No Aceptable"</formula>
    </cfRule>
    <cfRule type="cellIs" dxfId="193" priority="12" stopIfTrue="1" operator="equal">
      <formula>"Aceptable"</formula>
    </cfRule>
  </conditionalFormatting>
  <conditionalFormatting sqref="V24">
    <cfRule type="cellIs" dxfId="192" priority="10" operator="equal">
      <formula>"No Aceptable  o Aceptable con control específico"</formula>
    </cfRule>
  </conditionalFormatting>
  <conditionalFormatting sqref="U11:U19 U22 U26:U30">
    <cfRule type="cellIs" dxfId="191" priority="45" stopIfTrue="1" operator="equal">
      <formula>"IV"</formula>
    </cfRule>
    <cfRule type="cellIs" dxfId="190" priority="46" stopIfTrue="1" operator="equal">
      <formula>"III"</formula>
    </cfRule>
    <cfRule type="cellIs" dxfId="189" priority="47" stopIfTrue="1" operator="equal">
      <formula>"II"</formula>
    </cfRule>
    <cfRule type="cellIs" dxfId="188" priority="48" stopIfTrue="1" operator="equal">
      <formula>"I"</formula>
    </cfRule>
  </conditionalFormatting>
  <conditionalFormatting sqref="V11:V19 V22 V26:V30">
    <cfRule type="cellIs" dxfId="187" priority="41" operator="equal">
      <formula>"Mejorable"</formula>
    </cfRule>
    <cfRule type="cellIs" dxfId="186" priority="43" stopIfTrue="1" operator="equal">
      <formula>"No Aceptable"</formula>
    </cfRule>
    <cfRule type="cellIs" dxfId="185" priority="44" stopIfTrue="1" operator="equal">
      <formula>"Aceptable"</formula>
    </cfRule>
  </conditionalFormatting>
  <conditionalFormatting sqref="V11:V19 V22 V26:V30">
    <cfRule type="cellIs" dxfId="184" priority="42" operator="equal">
      <formula>"No Aceptable  o Aceptable con control específico"</formula>
    </cfRule>
  </conditionalFormatting>
  <conditionalFormatting sqref="U20">
    <cfRule type="cellIs" dxfId="183" priority="37" stopIfTrue="1" operator="equal">
      <formula>"IV"</formula>
    </cfRule>
    <cfRule type="cellIs" dxfId="182" priority="38" stopIfTrue="1" operator="equal">
      <formula>"III"</formula>
    </cfRule>
    <cfRule type="cellIs" dxfId="181" priority="39" stopIfTrue="1" operator="equal">
      <formula>"II"</formula>
    </cfRule>
    <cfRule type="cellIs" dxfId="180" priority="40" stopIfTrue="1" operator="equal">
      <formula>"I"</formula>
    </cfRule>
  </conditionalFormatting>
  <conditionalFormatting sqref="V20">
    <cfRule type="cellIs" dxfId="179" priority="33" operator="equal">
      <formula>"Mejorable"</formula>
    </cfRule>
    <cfRule type="cellIs" dxfId="178" priority="35" stopIfTrue="1" operator="equal">
      <formula>"No Aceptable"</formula>
    </cfRule>
    <cfRule type="cellIs" dxfId="177" priority="36" stopIfTrue="1" operator="equal">
      <formula>"Aceptable"</formula>
    </cfRule>
  </conditionalFormatting>
  <conditionalFormatting sqref="V20">
    <cfRule type="cellIs" dxfId="176" priority="34" operator="equal">
      <formula>"No Aceptable  o Aceptable con control específico"</formula>
    </cfRule>
  </conditionalFormatting>
  <conditionalFormatting sqref="U21">
    <cfRule type="cellIs" dxfId="175" priority="29" stopIfTrue="1" operator="equal">
      <formula>"IV"</formula>
    </cfRule>
    <cfRule type="cellIs" dxfId="174" priority="30" stopIfTrue="1" operator="equal">
      <formula>"III"</formula>
    </cfRule>
    <cfRule type="cellIs" dxfId="173" priority="31" stopIfTrue="1" operator="equal">
      <formula>"II"</formula>
    </cfRule>
    <cfRule type="cellIs" dxfId="172" priority="32" stopIfTrue="1" operator="equal">
      <formula>"I"</formula>
    </cfRule>
  </conditionalFormatting>
  <conditionalFormatting sqref="V21">
    <cfRule type="cellIs" dxfId="171" priority="25" operator="equal">
      <formula>"Mejorable"</formula>
    </cfRule>
    <cfRule type="cellIs" dxfId="170" priority="27" stopIfTrue="1" operator="equal">
      <formula>"No Aceptable"</formula>
    </cfRule>
    <cfRule type="cellIs" dxfId="169" priority="28" stopIfTrue="1" operator="equal">
      <formula>"Aceptable"</formula>
    </cfRule>
  </conditionalFormatting>
  <conditionalFormatting sqref="V21">
    <cfRule type="cellIs" dxfId="168" priority="26" operator="equal">
      <formula>"No Aceptable  o Aceptable con control específico"</formula>
    </cfRule>
  </conditionalFormatting>
  <conditionalFormatting sqref="U23">
    <cfRule type="cellIs" dxfId="167" priority="21" stopIfTrue="1" operator="equal">
      <formula>"IV"</formula>
    </cfRule>
    <cfRule type="cellIs" dxfId="166" priority="22" stopIfTrue="1" operator="equal">
      <formula>"III"</formula>
    </cfRule>
    <cfRule type="cellIs" dxfId="165" priority="23" stopIfTrue="1" operator="equal">
      <formula>"II"</formula>
    </cfRule>
    <cfRule type="cellIs" dxfId="164" priority="24" stopIfTrue="1" operator="equal">
      <formula>"I"</formula>
    </cfRule>
  </conditionalFormatting>
  <conditionalFormatting sqref="V23">
    <cfRule type="cellIs" dxfId="163" priority="17" operator="equal">
      <formula>"Mejorable"</formula>
    </cfRule>
    <cfRule type="cellIs" dxfId="162" priority="19" stopIfTrue="1" operator="equal">
      <formula>"No Aceptable"</formula>
    </cfRule>
    <cfRule type="cellIs" dxfId="161" priority="20" stopIfTrue="1" operator="equal">
      <formula>"Aceptable"</formula>
    </cfRule>
  </conditionalFormatting>
  <conditionalFormatting sqref="V23">
    <cfRule type="cellIs" dxfId="160" priority="18" operator="equal">
      <formula>"No Aceptable  o Aceptable con control específico"</formula>
    </cfRule>
  </conditionalFormatting>
  <conditionalFormatting sqref="U25">
    <cfRule type="cellIs" dxfId="159" priority="5" stopIfTrue="1" operator="equal">
      <formula>"IV"</formula>
    </cfRule>
    <cfRule type="cellIs" dxfId="158" priority="6" stopIfTrue="1" operator="equal">
      <formula>"III"</formula>
    </cfRule>
    <cfRule type="cellIs" dxfId="157" priority="7" stopIfTrue="1" operator="equal">
      <formula>"II"</formula>
    </cfRule>
    <cfRule type="cellIs" dxfId="156" priority="8" stopIfTrue="1" operator="equal">
      <formula>"I"</formula>
    </cfRule>
  </conditionalFormatting>
  <conditionalFormatting sqref="V25">
    <cfRule type="cellIs" dxfId="155" priority="1" operator="equal">
      <formula>"Mejorable"</formula>
    </cfRule>
    <cfRule type="cellIs" dxfId="154" priority="3" stopIfTrue="1" operator="equal">
      <formula>"No Aceptable"</formula>
    </cfRule>
    <cfRule type="cellIs" dxfId="153" priority="4" stopIfTrue="1" operator="equal">
      <formula>"Aceptable"</formula>
    </cfRule>
  </conditionalFormatting>
  <conditionalFormatting sqref="V25">
    <cfRule type="cellIs" dxfId="152" priority="2" operator="equal">
      <formula>"No Aceptable  o Aceptable con control específico"</formula>
    </cfRule>
  </conditionalFormatting>
  <dataValidations count="6">
    <dataValidation type="list" allowBlank="1" showInputMessage="1" showErrorMessage="1" sqref="G28:G29">
      <formula1>$J$2:$J$46</formula1>
    </dataValidation>
    <dataValidation type="list" allowBlank="1" showInputMessage="1" showErrorMessage="1" sqref="R11:R30">
      <formula1>NIVELCONSECUENCIA</formula1>
    </dataValidation>
    <dataValidation type="list" allowBlank="1" showInputMessage="1" showErrorMessage="1" sqref="N11:N30">
      <formula1>NIVELEXPOSICION</formula1>
    </dataValidation>
    <dataValidation type="list" allowBlank="1" showInputMessage="1" showErrorMessage="1" sqref="L11:L30">
      <formula1>NIVELDEFICIENCIA</formula1>
    </dataValidation>
    <dataValidation type="list" allowBlank="1" showInputMessage="1" showErrorMessage="1" sqref="E11:E30">
      <formula1>RUTINARIA</formula1>
    </dataValidation>
    <dataValidation type="list" allowBlank="1" showInputMessage="1" showErrorMessage="1" sqref="WVF982605:WVF982622 WLJ982605:WLJ982622 AA65101:AE65118 IT65101:IT65118 SP65101:SP65118 ACL65101:ACL65118 AMH65101:AMH65118 AWD65101:AWD65118 BFZ65101:BFZ65118 BPV65101:BPV65118 BZR65101:BZR65118 CJN65101:CJN65118 CTJ65101:CTJ65118 DDF65101:DDF65118 DNB65101:DNB65118 DWX65101:DWX65118 EGT65101:EGT65118 EQP65101:EQP65118 FAL65101:FAL65118 FKH65101:FKH65118 FUD65101:FUD65118 GDZ65101:GDZ65118 GNV65101:GNV65118 GXR65101:GXR65118 HHN65101:HHN65118 HRJ65101:HRJ65118 IBF65101:IBF65118 ILB65101:ILB65118 IUX65101:IUX65118 JET65101:JET65118 JOP65101:JOP65118 JYL65101:JYL65118 KIH65101:KIH65118 KSD65101:KSD65118 LBZ65101:LBZ65118 LLV65101:LLV65118 LVR65101:LVR65118 MFN65101:MFN65118 MPJ65101:MPJ65118 MZF65101:MZF65118 NJB65101:NJB65118 NSX65101:NSX65118 OCT65101:OCT65118 OMP65101:OMP65118 OWL65101:OWL65118 PGH65101:PGH65118 PQD65101:PQD65118 PZZ65101:PZZ65118 QJV65101:QJV65118 QTR65101:QTR65118 RDN65101:RDN65118 RNJ65101:RNJ65118 RXF65101:RXF65118 SHB65101:SHB65118 SQX65101:SQX65118 TAT65101:TAT65118 TKP65101:TKP65118 TUL65101:TUL65118 UEH65101:UEH65118 UOD65101:UOD65118 UXZ65101:UXZ65118 VHV65101:VHV65118 VRR65101:VRR65118 WBN65101:WBN65118 WLJ65101:WLJ65118 WVF65101:WVF65118 AA130637:AE130654 IT130637:IT130654 SP130637:SP130654 ACL130637:ACL130654 AMH130637:AMH130654 AWD130637:AWD130654 BFZ130637:BFZ130654 BPV130637:BPV130654 BZR130637:BZR130654 CJN130637:CJN130654 CTJ130637:CTJ130654 DDF130637:DDF130654 DNB130637:DNB130654 DWX130637:DWX130654 EGT130637:EGT130654 EQP130637:EQP130654 FAL130637:FAL130654 FKH130637:FKH130654 FUD130637:FUD130654 GDZ130637:GDZ130654 GNV130637:GNV130654 GXR130637:GXR130654 HHN130637:HHN130654 HRJ130637:HRJ130654 IBF130637:IBF130654 ILB130637:ILB130654 IUX130637:IUX130654 JET130637:JET130654 JOP130637:JOP130654 JYL130637:JYL130654 KIH130637:KIH130654 KSD130637:KSD130654 LBZ130637:LBZ130654 LLV130637:LLV130654 LVR130637:LVR130654 MFN130637:MFN130654 MPJ130637:MPJ130654 MZF130637:MZF130654 NJB130637:NJB130654 NSX130637:NSX130654 OCT130637:OCT130654 OMP130637:OMP130654 OWL130637:OWL130654 PGH130637:PGH130654 PQD130637:PQD130654 PZZ130637:PZZ130654 QJV130637:QJV130654 QTR130637:QTR130654 RDN130637:RDN130654 RNJ130637:RNJ130654 RXF130637:RXF130654 SHB130637:SHB130654 SQX130637:SQX130654 TAT130637:TAT130654 TKP130637:TKP130654 TUL130637:TUL130654 UEH130637:UEH130654 UOD130637:UOD130654 UXZ130637:UXZ130654 VHV130637:VHV130654 VRR130637:VRR130654 WBN130637:WBN130654 WLJ130637:WLJ130654 WVF130637:WVF130654 AA196173:AE196190 IT196173:IT196190 SP196173:SP196190 ACL196173:ACL196190 AMH196173:AMH196190 AWD196173:AWD196190 BFZ196173:BFZ196190 BPV196173:BPV196190 BZR196173:BZR196190 CJN196173:CJN196190 CTJ196173:CTJ196190 DDF196173:DDF196190 DNB196173:DNB196190 DWX196173:DWX196190 EGT196173:EGT196190 EQP196173:EQP196190 FAL196173:FAL196190 FKH196173:FKH196190 FUD196173:FUD196190 GDZ196173:GDZ196190 GNV196173:GNV196190 GXR196173:GXR196190 HHN196173:HHN196190 HRJ196173:HRJ196190 IBF196173:IBF196190 ILB196173:ILB196190 IUX196173:IUX196190 JET196173:JET196190 JOP196173:JOP196190 JYL196173:JYL196190 KIH196173:KIH196190 KSD196173:KSD196190 LBZ196173:LBZ196190 LLV196173:LLV196190 LVR196173:LVR196190 MFN196173:MFN196190 MPJ196173:MPJ196190 MZF196173:MZF196190 NJB196173:NJB196190 NSX196173:NSX196190 OCT196173:OCT196190 OMP196173:OMP196190 OWL196173:OWL196190 PGH196173:PGH196190 PQD196173:PQD196190 PZZ196173:PZZ196190 QJV196173:QJV196190 QTR196173:QTR196190 RDN196173:RDN196190 RNJ196173:RNJ196190 RXF196173:RXF196190 SHB196173:SHB196190 SQX196173:SQX196190 TAT196173:TAT196190 TKP196173:TKP196190 TUL196173:TUL196190 UEH196173:UEH196190 UOD196173:UOD196190 UXZ196173:UXZ196190 VHV196173:VHV196190 VRR196173:VRR196190 WBN196173:WBN196190 WLJ196173:WLJ196190 WVF196173:WVF196190 AA261709:AE261726 IT261709:IT261726 SP261709:SP261726 ACL261709:ACL261726 AMH261709:AMH261726 AWD261709:AWD261726 BFZ261709:BFZ261726 BPV261709:BPV261726 BZR261709:BZR261726 CJN261709:CJN261726 CTJ261709:CTJ261726 DDF261709:DDF261726 DNB261709:DNB261726 DWX261709:DWX261726 EGT261709:EGT261726 EQP261709:EQP261726 FAL261709:FAL261726 FKH261709:FKH261726 FUD261709:FUD261726 GDZ261709:GDZ261726 GNV261709:GNV261726 GXR261709:GXR261726 HHN261709:HHN261726 HRJ261709:HRJ261726 IBF261709:IBF261726 ILB261709:ILB261726 IUX261709:IUX261726 JET261709:JET261726 JOP261709:JOP261726 JYL261709:JYL261726 KIH261709:KIH261726 KSD261709:KSD261726 LBZ261709:LBZ261726 LLV261709:LLV261726 LVR261709:LVR261726 MFN261709:MFN261726 MPJ261709:MPJ261726 MZF261709:MZF261726 NJB261709:NJB261726 NSX261709:NSX261726 OCT261709:OCT261726 OMP261709:OMP261726 OWL261709:OWL261726 PGH261709:PGH261726 PQD261709:PQD261726 PZZ261709:PZZ261726 QJV261709:QJV261726 QTR261709:QTR261726 RDN261709:RDN261726 RNJ261709:RNJ261726 RXF261709:RXF261726 SHB261709:SHB261726 SQX261709:SQX261726 TAT261709:TAT261726 TKP261709:TKP261726 TUL261709:TUL261726 UEH261709:UEH261726 UOD261709:UOD261726 UXZ261709:UXZ261726 VHV261709:VHV261726 VRR261709:VRR261726 WBN261709:WBN261726 WLJ261709:WLJ261726 WVF261709:WVF261726 AA327245:AE327262 IT327245:IT327262 SP327245:SP327262 ACL327245:ACL327262 AMH327245:AMH327262 AWD327245:AWD327262 BFZ327245:BFZ327262 BPV327245:BPV327262 BZR327245:BZR327262 CJN327245:CJN327262 CTJ327245:CTJ327262 DDF327245:DDF327262 DNB327245:DNB327262 DWX327245:DWX327262 EGT327245:EGT327262 EQP327245:EQP327262 FAL327245:FAL327262 FKH327245:FKH327262 FUD327245:FUD327262 GDZ327245:GDZ327262 GNV327245:GNV327262 GXR327245:GXR327262 HHN327245:HHN327262 HRJ327245:HRJ327262 IBF327245:IBF327262 ILB327245:ILB327262 IUX327245:IUX327262 JET327245:JET327262 JOP327245:JOP327262 JYL327245:JYL327262 KIH327245:KIH327262 KSD327245:KSD327262 LBZ327245:LBZ327262 LLV327245:LLV327262 LVR327245:LVR327262 MFN327245:MFN327262 MPJ327245:MPJ327262 MZF327245:MZF327262 NJB327245:NJB327262 NSX327245:NSX327262 OCT327245:OCT327262 OMP327245:OMP327262 OWL327245:OWL327262 PGH327245:PGH327262 PQD327245:PQD327262 PZZ327245:PZZ327262 QJV327245:QJV327262 QTR327245:QTR327262 RDN327245:RDN327262 RNJ327245:RNJ327262 RXF327245:RXF327262 SHB327245:SHB327262 SQX327245:SQX327262 TAT327245:TAT327262 TKP327245:TKP327262 TUL327245:TUL327262 UEH327245:UEH327262 UOD327245:UOD327262 UXZ327245:UXZ327262 VHV327245:VHV327262 VRR327245:VRR327262 WBN327245:WBN327262 WLJ327245:WLJ327262 WVF327245:WVF327262 AA392781:AE392798 IT392781:IT392798 SP392781:SP392798 ACL392781:ACL392798 AMH392781:AMH392798 AWD392781:AWD392798 BFZ392781:BFZ392798 BPV392781:BPV392798 BZR392781:BZR392798 CJN392781:CJN392798 CTJ392781:CTJ392798 DDF392781:DDF392798 DNB392781:DNB392798 DWX392781:DWX392798 EGT392781:EGT392798 EQP392781:EQP392798 FAL392781:FAL392798 FKH392781:FKH392798 FUD392781:FUD392798 GDZ392781:GDZ392798 GNV392781:GNV392798 GXR392781:GXR392798 HHN392781:HHN392798 HRJ392781:HRJ392798 IBF392781:IBF392798 ILB392781:ILB392798 IUX392781:IUX392798 JET392781:JET392798 JOP392781:JOP392798 JYL392781:JYL392798 KIH392781:KIH392798 KSD392781:KSD392798 LBZ392781:LBZ392798 LLV392781:LLV392798 LVR392781:LVR392798 MFN392781:MFN392798 MPJ392781:MPJ392798 MZF392781:MZF392798 NJB392781:NJB392798 NSX392781:NSX392798 OCT392781:OCT392798 OMP392781:OMP392798 OWL392781:OWL392798 PGH392781:PGH392798 PQD392781:PQD392798 PZZ392781:PZZ392798 QJV392781:QJV392798 QTR392781:QTR392798 RDN392781:RDN392798 RNJ392781:RNJ392798 RXF392781:RXF392798 SHB392781:SHB392798 SQX392781:SQX392798 TAT392781:TAT392798 TKP392781:TKP392798 TUL392781:TUL392798 UEH392781:UEH392798 UOD392781:UOD392798 UXZ392781:UXZ392798 VHV392781:VHV392798 VRR392781:VRR392798 WBN392781:WBN392798 WLJ392781:WLJ392798 WVF392781:WVF392798 AA458317:AE458334 IT458317:IT458334 SP458317:SP458334 ACL458317:ACL458334 AMH458317:AMH458334 AWD458317:AWD458334 BFZ458317:BFZ458334 BPV458317:BPV458334 BZR458317:BZR458334 CJN458317:CJN458334 CTJ458317:CTJ458334 DDF458317:DDF458334 DNB458317:DNB458334 DWX458317:DWX458334 EGT458317:EGT458334 EQP458317:EQP458334 FAL458317:FAL458334 FKH458317:FKH458334 FUD458317:FUD458334 GDZ458317:GDZ458334 GNV458317:GNV458334 GXR458317:GXR458334 HHN458317:HHN458334 HRJ458317:HRJ458334 IBF458317:IBF458334 ILB458317:ILB458334 IUX458317:IUX458334 JET458317:JET458334 JOP458317:JOP458334 JYL458317:JYL458334 KIH458317:KIH458334 KSD458317:KSD458334 LBZ458317:LBZ458334 LLV458317:LLV458334 LVR458317:LVR458334 MFN458317:MFN458334 MPJ458317:MPJ458334 MZF458317:MZF458334 NJB458317:NJB458334 NSX458317:NSX458334 OCT458317:OCT458334 OMP458317:OMP458334 OWL458317:OWL458334 PGH458317:PGH458334 PQD458317:PQD458334 PZZ458317:PZZ458334 QJV458317:QJV458334 QTR458317:QTR458334 RDN458317:RDN458334 RNJ458317:RNJ458334 RXF458317:RXF458334 SHB458317:SHB458334 SQX458317:SQX458334 TAT458317:TAT458334 TKP458317:TKP458334 TUL458317:TUL458334 UEH458317:UEH458334 UOD458317:UOD458334 UXZ458317:UXZ458334 VHV458317:VHV458334 VRR458317:VRR458334 WBN458317:WBN458334 WLJ458317:WLJ458334 WVF458317:WVF458334 AA523853:AE523870 IT523853:IT523870 SP523853:SP523870 ACL523853:ACL523870 AMH523853:AMH523870 AWD523853:AWD523870 BFZ523853:BFZ523870 BPV523853:BPV523870 BZR523853:BZR523870 CJN523853:CJN523870 CTJ523853:CTJ523870 DDF523853:DDF523870 DNB523853:DNB523870 DWX523853:DWX523870 EGT523853:EGT523870 EQP523853:EQP523870 FAL523853:FAL523870 FKH523853:FKH523870 FUD523853:FUD523870 GDZ523853:GDZ523870 GNV523853:GNV523870 GXR523853:GXR523870 HHN523853:HHN523870 HRJ523853:HRJ523870 IBF523853:IBF523870 ILB523853:ILB523870 IUX523853:IUX523870 JET523853:JET523870 JOP523853:JOP523870 JYL523853:JYL523870 KIH523853:KIH523870 KSD523853:KSD523870 LBZ523853:LBZ523870 LLV523853:LLV523870 LVR523853:LVR523870 MFN523853:MFN523870 MPJ523853:MPJ523870 MZF523853:MZF523870 NJB523853:NJB523870 NSX523853:NSX523870 OCT523853:OCT523870 OMP523853:OMP523870 OWL523853:OWL523870 PGH523853:PGH523870 PQD523853:PQD523870 PZZ523853:PZZ523870 QJV523853:QJV523870 QTR523853:QTR523870 RDN523853:RDN523870 RNJ523853:RNJ523870 RXF523853:RXF523870 SHB523853:SHB523870 SQX523853:SQX523870 TAT523853:TAT523870 TKP523853:TKP523870 TUL523853:TUL523870 UEH523853:UEH523870 UOD523853:UOD523870 UXZ523853:UXZ523870 VHV523853:VHV523870 VRR523853:VRR523870 WBN523853:WBN523870 WLJ523853:WLJ523870 WVF523853:WVF523870 AA589389:AE589406 IT589389:IT589406 SP589389:SP589406 ACL589389:ACL589406 AMH589389:AMH589406 AWD589389:AWD589406 BFZ589389:BFZ589406 BPV589389:BPV589406 BZR589389:BZR589406 CJN589389:CJN589406 CTJ589389:CTJ589406 DDF589389:DDF589406 DNB589389:DNB589406 DWX589389:DWX589406 EGT589389:EGT589406 EQP589389:EQP589406 FAL589389:FAL589406 FKH589389:FKH589406 FUD589389:FUD589406 GDZ589389:GDZ589406 GNV589389:GNV589406 GXR589389:GXR589406 HHN589389:HHN589406 HRJ589389:HRJ589406 IBF589389:IBF589406 ILB589389:ILB589406 IUX589389:IUX589406 JET589389:JET589406 JOP589389:JOP589406 JYL589389:JYL589406 KIH589389:KIH589406 KSD589389:KSD589406 LBZ589389:LBZ589406 LLV589389:LLV589406 LVR589389:LVR589406 MFN589389:MFN589406 MPJ589389:MPJ589406 MZF589389:MZF589406 NJB589389:NJB589406 NSX589389:NSX589406 OCT589389:OCT589406 OMP589389:OMP589406 OWL589389:OWL589406 PGH589389:PGH589406 PQD589389:PQD589406 PZZ589389:PZZ589406 QJV589389:QJV589406 QTR589389:QTR589406 RDN589389:RDN589406 RNJ589389:RNJ589406 RXF589389:RXF589406 SHB589389:SHB589406 SQX589389:SQX589406 TAT589389:TAT589406 TKP589389:TKP589406 TUL589389:TUL589406 UEH589389:UEH589406 UOD589389:UOD589406 UXZ589389:UXZ589406 VHV589389:VHV589406 VRR589389:VRR589406 WBN589389:WBN589406 WLJ589389:WLJ589406 WVF589389:WVF589406 AA654925:AE654942 IT654925:IT654942 SP654925:SP654942 ACL654925:ACL654942 AMH654925:AMH654942 AWD654925:AWD654942 BFZ654925:BFZ654942 BPV654925:BPV654942 BZR654925:BZR654942 CJN654925:CJN654942 CTJ654925:CTJ654942 DDF654925:DDF654942 DNB654925:DNB654942 DWX654925:DWX654942 EGT654925:EGT654942 EQP654925:EQP654942 FAL654925:FAL654942 FKH654925:FKH654942 FUD654925:FUD654942 GDZ654925:GDZ654942 GNV654925:GNV654942 GXR654925:GXR654942 HHN654925:HHN654942 HRJ654925:HRJ654942 IBF654925:IBF654942 ILB654925:ILB654942 IUX654925:IUX654942 JET654925:JET654942 JOP654925:JOP654942 JYL654925:JYL654942 KIH654925:KIH654942 KSD654925:KSD654942 LBZ654925:LBZ654942 LLV654925:LLV654942 LVR654925:LVR654942 MFN654925:MFN654942 MPJ654925:MPJ654942 MZF654925:MZF654942 NJB654925:NJB654942 NSX654925:NSX654942 OCT654925:OCT654942 OMP654925:OMP654942 OWL654925:OWL654942 PGH654925:PGH654942 PQD654925:PQD654942 PZZ654925:PZZ654942 QJV654925:QJV654942 QTR654925:QTR654942 RDN654925:RDN654942 RNJ654925:RNJ654942 RXF654925:RXF654942 SHB654925:SHB654942 SQX654925:SQX654942 TAT654925:TAT654942 TKP654925:TKP654942 TUL654925:TUL654942 UEH654925:UEH654942 UOD654925:UOD654942 UXZ654925:UXZ654942 VHV654925:VHV654942 VRR654925:VRR654942 WBN654925:WBN654942 WLJ654925:WLJ654942 WVF654925:WVF654942 AA720461:AE720478 IT720461:IT720478 SP720461:SP720478 ACL720461:ACL720478 AMH720461:AMH720478 AWD720461:AWD720478 BFZ720461:BFZ720478 BPV720461:BPV720478 BZR720461:BZR720478 CJN720461:CJN720478 CTJ720461:CTJ720478 DDF720461:DDF720478 DNB720461:DNB720478 DWX720461:DWX720478 EGT720461:EGT720478 EQP720461:EQP720478 FAL720461:FAL720478 FKH720461:FKH720478 FUD720461:FUD720478 GDZ720461:GDZ720478 GNV720461:GNV720478 GXR720461:GXR720478 HHN720461:HHN720478 HRJ720461:HRJ720478 IBF720461:IBF720478 ILB720461:ILB720478 IUX720461:IUX720478 JET720461:JET720478 JOP720461:JOP720478 JYL720461:JYL720478 KIH720461:KIH720478 KSD720461:KSD720478 LBZ720461:LBZ720478 LLV720461:LLV720478 LVR720461:LVR720478 MFN720461:MFN720478 MPJ720461:MPJ720478 MZF720461:MZF720478 NJB720461:NJB720478 NSX720461:NSX720478 OCT720461:OCT720478 OMP720461:OMP720478 OWL720461:OWL720478 PGH720461:PGH720478 PQD720461:PQD720478 PZZ720461:PZZ720478 QJV720461:QJV720478 QTR720461:QTR720478 RDN720461:RDN720478 RNJ720461:RNJ720478 RXF720461:RXF720478 SHB720461:SHB720478 SQX720461:SQX720478 TAT720461:TAT720478 TKP720461:TKP720478 TUL720461:TUL720478 UEH720461:UEH720478 UOD720461:UOD720478 UXZ720461:UXZ720478 VHV720461:VHV720478 VRR720461:VRR720478 WBN720461:WBN720478 WLJ720461:WLJ720478 WVF720461:WVF720478 AA785997:AE786014 IT785997:IT786014 SP785997:SP786014 ACL785997:ACL786014 AMH785997:AMH786014 AWD785997:AWD786014 BFZ785997:BFZ786014 BPV785997:BPV786014 BZR785997:BZR786014 CJN785997:CJN786014 CTJ785997:CTJ786014 DDF785997:DDF786014 DNB785997:DNB786014 DWX785997:DWX786014 EGT785997:EGT786014 EQP785997:EQP786014 FAL785997:FAL786014 FKH785997:FKH786014 FUD785997:FUD786014 GDZ785997:GDZ786014 GNV785997:GNV786014 GXR785997:GXR786014 HHN785997:HHN786014 HRJ785997:HRJ786014 IBF785997:IBF786014 ILB785997:ILB786014 IUX785997:IUX786014 JET785997:JET786014 JOP785997:JOP786014 JYL785997:JYL786014 KIH785997:KIH786014 KSD785997:KSD786014 LBZ785997:LBZ786014 LLV785997:LLV786014 LVR785997:LVR786014 MFN785997:MFN786014 MPJ785997:MPJ786014 MZF785997:MZF786014 NJB785997:NJB786014 NSX785997:NSX786014 OCT785997:OCT786014 OMP785997:OMP786014 OWL785997:OWL786014 PGH785997:PGH786014 PQD785997:PQD786014 PZZ785997:PZZ786014 QJV785997:QJV786014 QTR785997:QTR786014 RDN785997:RDN786014 RNJ785997:RNJ786014 RXF785997:RXF786014 SHB785997:SHB786014 SQX785997:SQX786014 TAT785997:TAT786014 TKP785997:TKP786014 TUL785997:TUL786014 UEH785997:UEH786014 UOD785997:UOD786014 UXZ785997:UXZ786014 VHV785997:VHV786014 VRR785997:VRR786014 WBN785997:WBN786014 WLJ785997:WLJ786014 WVF785997:WVF786014 AA851533:AE851550 IT851533:IT851550 SP851533:SP851550 ACL851533:ACL851550 AMH851533:AMH851550 AWD851533:AWD851550 BFZ851533:BFZ851550 BPV851533:BPV851550 BZR851533:BZR851550 CJN851533:CJN851550 CTJ851533:CTJ851550 DDF851533:DDF851550 DNB851533:DNB851550 DWX851533:DWX851550 EGT851533:EGT851550 EQP851533:EQP851550 FAL851533:FAL851550 FKH851533:FKH851550 FUD851533:FUD851550 GDZ851533:GDZ851550 GNV851533:GNV851550 GXR851533:GXR851550 HHN851533:HHN851550 HRJ851533:HRJ851550 IBF851533:IBF851550 ILB851533:ILB851550 IUX851533:IUX851550 JET851533:JET851550 JOP851533:JOP851550 JYL851533:JYL851550 KIH851533:KIH851550 KSD851533:KSD851550 LBZ851533:LBZ851550 LLV851533:LLV851550 LVR851533:LVR851550 MFN851533:MFN851550 MPJ851533:MPJ851550 MZF851533:MZF851550 NJB851533:NJB851550 NSX851533:NSX851550 OCT851533:OCT851550 OMP851533:OMP851550 OWL851533:OWL851550 PGH851533:PGH851550 PQD851533:PQD851550 PZZ851533:PZZ851550 QJV851533:QJV851550 QTR851533:QTR851550 RDN851533:RDN851550 RNJ851533:RNJ851550 RXF851533:RXF851550 SHB851533:SHB851550 SQX851533:SQX851550 TAT851533:TAT851550 TKP851533:TKP851550 TUL851533:TUL851550 UEH851533:UEH851550 UOD851533:UOD851550 UXZ851533:UXZ851550 VHV851533:VHV851550 VRR851533:VRR851550 WBN851533:WBN851550 WLJ851533:WLJ851550 WVF851533:WVF851550 AA917069:AE917086 IT917069:IT917086 SP917069:SP917086 ACL917069:ACL917086 AMH917069:AMH917086 AWD917069:AWD917086 BFZ917069:BFZ917086 BPV917069:BPV917086 BZR917069:BZR917086 CJN917069:CJN917086 CTJ917069:CTJ917086 DDF917069:DDF917086 DNB917069:DNB917086 DWX917069:DWX917086 EGT917069:EGT917086 EQP917069:EQP917086 FAL917069:FAL917086 FKH917069:FKH917086 FUD917069:FUD917086 GDZ917069:GDZ917086 GNV917069:GNV917086 GXR917069:GXR917086 HHN917069:HHN917086 HRJ917069:HRJ917086 IBF917069:IBF917086 ILB917069:ILB917086 IUX917069:IUX917086 JET917069:JET917086 JOP917069:JOP917086 JYL917069:JYL917086 KIH917069:KIH917086 KSD917069:KSD917086 LBZ917069:LBZ917086 LLV917069:LLV917086 LVR917069:LVR917086 MFN917069:MFN917086 MPJ917069:MPJ917086 MZF917069:MZF917086 NJB917069:NJB917086 NSX917069:NSX917086 OCT917069:OCT917086 OMP917069:OMP917086 OWL917069:OWL917086 PGH917069:PGH917086 PQD917069:PQD917086 PZZ917069:PZZ917086 QJV917069:QJV917086 QTR917069:QTR917086 RDN917069:RDN917086 RNJ917069:RNJ917086 RXF917069:RXF917086 SHB917069:SHB917086 SQX917069:SQX917086 TAT917069:TAT917086 TKP917069:TKP917086 TUL917069:TUL917086 UEH917069:UEH917086 UOD917069:UOD917086 UXZ917069:UXZ917086 VHV917069:VHV917086 VRR917069:VRR917086 WBN917069:WBN917086 WLJ917069:WLJ917086 WVF917069:WVF917086 AA982605:AE982622 IT982605:IT982622 SP982605:SP982622 ACL982605:ACL982622 AMH982605:AMH982622 AWD982605:AWD982622 BFZ982605:BFZ982622 BPV982605:BPV982622 BZR982605:BZR982622 CJN982605:CJN982622 CTJ982605:CTJ982622 DDF982605:DDF982622 DNB982605:DNB982622 DWX982605:DWX982622 EGT982605:EGT982622 EQP982605:EQP982622 FAL982605:FAL982622 FKH982605:FKH982622 FUD982605:FUD982622 GDZ982605:GDZ982622 GNV982605:GNV982622 GXR982605:GXR982622 HHN982605:HHN982622 HRJ982605:HRJ982622 IBF982605:IBF982622 ILB982605:ILB982622 IUX982605:IUX982622 JET982605:JET982622 JOP982605:JOP982622 JYL982605:JYL982622 KIH982605:KIH982622 KSD982605:KSD982622 LBZ982605:LBZ982622 LLV982605:LLV982622 LVR982605:LVR982622 MFN982605:MFN982622 MPJ982605:MPJ982622 MZF982605:MZF982622 NJB982605:NJB982622 NSX982605:NSX982622 OCT982605:OCT982622 OMP982605:OMP982622 OWL982605:OWL982622 PGH982605:PGH982622 PQD982605:PQD982622 PZZ982605:PZZ982622 QJV982605:QJV982622 QTR982605:QTR982622 RDN982605:RDN982622 RNJ982605:RNJ982622 RXF982605:RXF982622 SHB982605:SHB982622 SQX982605:SQX982622 TAT982605:TAT982622 TKP982605:TKP982622 TUL982605:TUL982622 UEH982605:UEH982622 UOD982605:UOD982622 UXZ982605:UXZ982622 VHV982605:VHV982622 VRR982605:VRR982622 WBN982605:WBN982622">
      <formula1>#REF!</formula1>
    </dataValidation>
  </dataValidations>
  <printOptions horizontalCentered="1"/>
  <pageMargins left="0.23622047244094491" right="0.23622047244094491" top="0.39370078740157483" bottom="0.39370078740157483" header="0.31496062992125984" footer="0.31496062992125984"/>
  <pageSetup scale="22" orientation="landscape" r:id="rId1"/>
  <headerFooter>
    <oddFooter xml:space="preserve">&amp;LCódigo: GH-F-088  V.1&amp;RPágina: &amp;P de &amp;N
</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Datos!$A$2:$A$4</xm:f>
          </x14:formula1>
          <xm:sqref>Z11:Z26 Z28:Z29</xm:sqref>
        </x14:dataValidation>
        <x14:dataValidation type="list" allowBlank="1" showInputMessage="1" showErrorMessage="1">
          <x14:formula1>
            <xm:f>Datos!$J$2:$J$49</xm:f>
          </x14:formula1>
          <xm:sqref>G11:G27</xm:sqref>
        </x14:dataValidation>
        <x14:dataValidation type="list" allowBlank="1" showInputMessage="1" showErrorMessage="1">
          <x14:formula1>
            <xm:f>Datos!$I$2:$I$10</xm:f>
          </x14:formula1>
          <xm:sqref>F12:F29</xm:sqref>
        </x14:dataValidation>
        <x14:dataValidation type="list" allowBlank="1" showInputMessage="1" showErrorMessage="1">
          <x14:formula1>
            <xm:f>Datos!$I$2:$I$9</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0"/>
  <sheetViews>
    <sheetView showGridLines="0" topLeftCell="I1" zoomScale="40" zoomScaleNormal="40" zoomScaleSheetLayoutView="80" workbookViewId="0">
      <pane ySplit="10" topLeftCell="A11" activePane="bottomLeft" state="frozen"/>
      <selection activeCell="F1" sqref="F1"/>
      <selection pane="bottomLeft" activeCell="AF11" sqref="AF11:AF30"/>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35.42578125" style="10" customWidth="1"/>
    <col min="8" max="8" width="35.42578125" style="4" customWidth="1"/>
    <col min="9" max="11" width="17.140625" style="4" customWidth="1"/>
    <col min="12" max="12" width="3.28515625" style="12" customWidth="1"/>
    <col min="13" max="13" width="6.5703125" style="13" customWidth="1"/>
    <col min="14" max="22" width="6.5703125" style="12" customWidth="1"/>
    <col min="23" max="23" width="7" style="26" customWidth="1"/>
    <col min="24" max="24" width="7" style="4" customWidth="1"/>
    <col min="25" max="25" width="6.7109375" style="14" customWidth="1"/>
    <col min="26" max="26" width="40" style="14" customWidth="1"/>
    <col min="27"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W1" s="29"/>
    </row>
    <row r="2" spans="1:33" s="6" customFormat="1" ht="90.7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W3" s="29"/>
    </row>
    <row r="5" spans="1:33" ht="39.6" customHeight="1" x14ac:dyDescent="0.25">
      <c r="A5" s="89" t="s">
        <v>34</v>
      </c>
      <c r="B5" s="90"/>
      <c r="C5" s="90"/>
      <c r="D5" s="91" t="s">
        <v>215</v>
      </c>
      <c r="E5" s="92"/>
      <c r="F5" s="93"/>
      <c r="H5" s="11" t="s">
        <v>35</v>
      </c>
      <c r="I5" s="94">
        <v>43160</v>
      </c>
      <c r="J5" s="95"/>
    </row>
    <row r="6" spans="1:33" ht="16.5" thickBot="1" x14ac:dyDescent="0.3"/>
    <row r="7" spans="1:33" s="15" customFormat="1" ht="30" customHeight="1" x14ac:dyDescent="0.25">
      <c r="A7" s="96" t="s">
        <v>0</v>
      </c>
      <c r="B7" s="97" t="s">
        <v>14</v>
      </c>
      <c r="C7" s="96" t="s">
        <v>5</v>
      </c>
      <c r="D7" s="100" t="s">
        <v>53</v>
      </c>
      <c r="E7" s="97" t="s">
        <v>15</v>
      </c>
      <c r="F7" s="101" t="s">
        <v>1</v>
      </c>
      <c r="G7" s="101"/>
      <c r="H7" s="101" t="s">
        <v>18</v>
      </c>
      <c r="I7" s="130" t="s">
        <v>6</v>
      </c>
      <c r="J7" s="131"/>
      <c r="K7" s="132"/>
      <c r="L7" s="106" t="s">
        <v>2</v>
      </c>
      <c r="M7" s="107"/>
      <c r="N7" s="107"/>
      <c r="O7" s="107"/>
      <c r="P7" s="107"/>
      <c r="Q7" s="107"/>
      <c r="R7" s="107"/>
      <c r="S7" s="107"/>
      <c r="T7" s="107"/>
      <c r="U7" s="108"/>
      <c r="V7" s="115" t="s">
        <v>10</v>
      </c>
      <c r="W7" s="118" t="s">
        <v>19</v>
      </c>
      <c r="X7" s="118"/>
      <c r="Y7" s="118"/>
      <c r="Z7" s="119" t="s">
        <v>54</v>
      </c>
      <c r="AA7" s="124" t="s">
        <v>7</v>
      </c>
      <c r="AB7" s="124"/>
      <c r="AC7" s="124"/>
      <c r="AD7" s="124"/>
      <c r="AE7" s="125"/>
      <c r="AF7" s="102" t="s">
        <v>120</v>
      </c>
    </row>
    <row r="8" spans="1:33" s="15" customFormat="1" ht="25.5" customHeight="1" x14ac:dyDescent="0.25">
      <c r="A8" s="96"/>
      <c r="B8" s="98"/>
      <c r="C8" s="96"/>
      <c r="D8" s="98"/>
      <c r="E8" s="98"/>
      <c r="F8" s="101"/>
      <c r="G8" s="101"/>
      <c r="H8" s="101"/>
      <c r="I8" s="133"/>
      <c r="J8" s="134"/>
      <c r="K8" s="135"/>
      <c r="L8" s="109"/>
      <c r="M8" s="110"/>
      <c r="N8" s="110"/>
      <c r="O8" s="110"/>
      <c r="P8" s="110"/>
      <c r="Q8" s="110"/>
      <c r="R8" s="110"/>
      <c r="S8" s="110"/>
      <c r="T8" s="110"/>
      <c r="U8" s="111"/>
      <c r="V8" s="116"/>
      <c r="W8" s="118"/>
      <c r="X8" s="118"/>
      <c r="Y8" s="118"/>
      <c r="Z8" s="120"/>
      <c r="AA8" s="126"/>
      <c r="AB8" s="126"/>
      <c r="AC8" s="126"/>
      <c r="AD8" s="126"/>
      <c r="AE8" s="127"/>
      <c r="AF8" s="102"/>
    </row>
    <row r="9" spans="1:33" s="15" customFormat="1" ht="25.5" customHeight="1" x14ac:dyDescent="0.25">
      <c r="A9" s="96"/>
      <c r="B9" s="98"/>
      <c r="C9" s="96"/>
      <c r="D9" s="98"/>
      <c r="E9" s="98"/>
      <c r="F9" s="101"/>
      <c r="G9" s="101"/>
      <c r="H9" s="101"/>
      <c r="I9" s="133"/>
      <c r="J9" s="134"/>
      <c r="K9" s="135"/>
      <c r="L9" s="112"/>
      <c r="M9" s="113"/>
      <c r="N9" s="113"/>
      <c r="O9" s="113"/>
      <c r="P9" s="113"/>
      <c r="Q9" s="113"/>
      <c r="R9" s="113"/>
      <c r="S9" s="113"/>
      <c r="T9" s="113"/>
      <c r="U9" s="114"/>
      <c r="V9" s="116"/>
      <c r="W9" s="118"/>
      <c r="X9" s="118"/>
      <c r="Y9" s="118"/>
      <c r="Z9" s="120"/>
      <c r="AA9" s="128"/>
      <c r="AB9" s="128"/>
      <c r="AC9" s="128"/>
      <c r="AD9" s="128"/>
      <c r="AE9" s="129"/>
      <c r="AF9" s="102"/>
    </row>
    <row r="10" spans="1:33" s="15" customFormat="1" ht="126" customHeight="1" x14ac:dyDescent="0.25">
      <c r="A10" s="96"/>
      <c r="B10" s="99"/>
      <c r="C10" s="96"/>
      <c r="D10" s="99"/>
      <c r="E10" s="99"/>
      <c r="F10" s="54" t="s">
        <v>3</v>
      </c>
      <c r="G10" s="54"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2" customFormat="1" ht="240" customHeight="1" x14ac:dyDescent="0.25">
      <c r="A11" s="136" t="s">
        <v>213</v>
      </c>
      <c r="B11" s="136" t="s">
        <v>108</v>
      </c>
      <c r="C11" s="139" t="s">
        <v>214</v>
      </c>
      <c r="D11" s="139" t="s">
        <v>103</v>
      </c>
      <c r="E11" s="53" t="s">
        <v>104</v>
      </c>
      <c r="F11" s="37" t="s">
        <v>52</v>
      </c>
      <c r="G11" s="38" t="s">
        <v>55</v>
      </c>
      <c r="H11" s="43" t="s">
        <v>126</v>
      </c>
      <c r="I11" s="27" t="s">
        <v>113</v>
      </c>
      <c r="J11" s="28" t="s">
        <v>114</v>
      </c>
      <c r="K11" s="27" t="s">
        <v>115</v>
      </c>
      <c r="L11" s="18">
        <v>2</v>
      </c>
      <c r="M11" s="19" t="str">
        <f t="shared" ref="M11:M30" si="0">+IF(L11="","Bajo",IF(L11=2,"Medio",IF(L11=6,"Alto",IF(L11=10,"Muy Alto",""))))</f>
        <v>Medio</v>
      </c>
      <c r="N11" s="18">
        <v>1</v>
      </c>
      <c r="O11" s="19" t="str">
        <f t="shared" ref="O11:O30" si="1">+IF(N11=0,"",IF(N11=1,"Esporádica",IF(N11=2,"Ocasional",IF(N11=3,"Frecuente",IF(N11=4,"Continua","")))))</f>
        <v>Esporádica</v>
      </c>
      <c r="P11" s="20">
        <f t="shared" ref="P11:P30" si="2">+IF(L11="",N11,(N11*L11))</f>
        <v>2</v>
      </c>
      <c r="Q11" s="20" t="str">
        <f t="shared" ref="Q11:Q30" si="3">+IF(P11=0,"",IF(P11&lt;5,"Bajo",IF(P11&lt;9,"Medio",IF(P11&lt;21,"Alto",IF(P11&lt;41,"Muy Alto","")))))</f>
        <v>Bajo</v>
      </c>
      <c r="R11" s="18">
        <v>10</v>
      </c>
      <c r="S11" s="19" t="str">
        <f t="shared" ref="S11:S30" si="4">+IF(R11=0,"",IF(R11&lt;11,"Leve",IF(R11&lt;26,"Grave",IF(R11&lt;61,"Muy Grave",IF(R11&lt;101,"Muerte","")))))</f>
        <v>Leve</v>
      </c>
      <c r="T11" s="20">
        <f t="shared" ref="T11:T30" si="5">+R11*P11</f>
        <v>20</v>
      </c>
      <c r="U11" s="20" t="str">
        <f t="shared" ref="U11:U30" si="6">+IF(T11=0,"",IF(T11&lt;21,"IV",IF(T11&lt;121,"III",IF(T11&lt;501,"II",IF(T11&lt;4001,"I","")))))</f>
        <v>IV</v>
      </c>
      <c r="V11" s="21" t="str">
        <f t="shared" ref="V11:V30" si="7">+IF(U11=0,"",IF(U11="I","No Aceptable",IF(U11="II","No Aceptable  o Aceptable con control específico",IF(U11="III","Mejorable",IF(U11="IV","Aceptable","")))))</f>
        <v>Aceptable</v>
      </c>
      <c r="W11" s="42">
        <v>1</v>
      </c>
      <c r="X11" s="42"/>
      <c r="Y11" s="19">
        <f>+W11+X11</f>
        <v>1</v>
      </c>
      <c r="Z11" s="53" t="s">
        <v>104</v>
      </c>
      <c r="AA11" s="33" t="s">
        <v>112</v>
      </c>
      <c r="AB11" s="33" t="s">
        <v>112</v>
      </c>
      <c r="AC11" s="34" t="s">
        <v>127</v>
      </c>
      <c r="AD11" s="35" t="s">
        <v>128</v>
      </c>
      <c r="AE11" s="34" t="s">
        <v>129</v>
      </c>
      <c r="AF11" s="40" t="s">
        <v>224</v>
      </c>
    </row>
    <row r="12" spans="1:33" s="32" customFormat="1" ht="240" x14ac:dyDescent="0.25">
      <c r="A12" s="137"/>
      <c r="B12" s="137"/>
      <c r="C12" s="140"/>
      <c r="D12" s="140"/>
      <c r="E12" s="53" t="s">
        <v>104</v>
      </c>
      <c r="F12" s="37" t="s">
        <v>52</v>
      </c>
      <c r="G12" s="38" t="s">
        <v>58</v>
      </c>
      <c r="H12" s="43" t="s">
        <v>126</v>
      </c>
      <c r="I12" s="27" t="s">
        <v>113</v>
      </c>
      <c r="J12" s="28" t="s">
        <v>114</v>
      </c>
      <c r="K12" s="27" t="s">
        <v>115</v>
      </c>
      <c r="L12" s="18">
        <v>2</v>
      </c>
      <c r="M12" s="19" t="str">
        <f t="shared" si="0"/>
        <v>Medio</v>
      </c>
      <c r="N12" s="18">
        <v>1</v>
      </c>
      <c r="O12" s="19" t="str">
        <f t="shared" si="1"/>
        <v>Esporádica</v>
      </c>
      <c r="P12" s="20">
        <f t="shared" si="2"/>
        <v>2</v>
      </c>
      <c r="Q12" s="20" t="str">
        <f t="shared" si="3"/>
        <v>Bajo</v>
      </c>
      <c r="R12" s="18">
        <v>10</v>
      </c>
      <c r="S12" s="19" t="str">
        <f t="shared" si="4"/>
        <v>Leve</v>
      </c>
      <c r="T12" s="20">
        <f t="shared" si="5"/>
        <v>20</v>
      </c>
      <c r="U12" s="20" t="str">
        <f t="shared" si="6"/>
        <v>IV</v>
      </c>
      <c r="V12" s="21" t="str">
        <f t="shared" si="7"/>
        <v>Aceptable</v>
      </c>
      <c r="W12" s="42">
        <v>1</v>
      </c>
      <c r="X12" s="42"/>
      <c r="Y12" s="19"/>
      <c r="Z12" s="53" t="s">
        <v>104</v>
      </c>
      <c r="AA12" s="33" t="s">
        <v>112</v>
      </c>
      <c r="AB12" s="33" t="s">
        <v>112</v>
      </c>
      <c r="AC12" s="34" t="s">
        <v>127</v>
      </c>
      <c r="AD12" s="35" t="s">
        <v>128</v>
      </c>
      <c r="AE12" s="34" t="s">
        <v>129</v>
      </c>
      <c r="AF12" s="40" t="s">
        <v>224</v>
      </c>
    </row>
    <row r="13" spans="1:33" s="32" customFormat="1" ht="240" x14ac:dyDescent="0.25">
      <c r="A13" s="137"/>
      <c r="B13" s="137"/>
      <c r="C13" s="140"/>
      <c r="D13" s="140"/>
      <c r="E13" s="53" t="s">
        <v>104</v>
      </c>
      <c r="F13" s="37" t="s">
        <v>52</v>
      </c>
      <c r="G13" s="38" t="s">
        <v>59</v>
      </c>
      <c r="H13" s="43" t="s">
        <v>126</v>
      </c>
      <c r="I13" s="27" t="s">
        <v>113</v>
      </c>
      <c r="J13" s="28" t="s">
        <v>114</v>
      </c>
      <c r="K13" s="27" t="s">
        <v>115</v>
      </c>
      <c r="L13" s="18"/>
      <c r="M13" s="19" t="str">
        <f t="shared" si="0"/>
        <v>Bajo</v>
      </c>
      <c r="N13" s="18">
        <v>1</v>
      </c>
      <c r="O13" s="19" t="str">
        <f t="shared" si="1"/>
        <v>Esporádica</v>
      </c>
      <c r="P13" s="20">
        <f t="shared" si="2"/>
        <v>1</v>
      </c>
      <c r="Q13" s="20" t="str">
        <f t="shared" si="3"/>
        <v>Bajo</v>
      </c>
      <c r="R13" s="18">
        <v>25</v>
      </c>
      <c r="S13" s="19" t="str">
        <f t="shared" si="4"/>
        <v>Grave</v>
      </c>
      <c r="T13" s="20">
        <f t="shared" si="5"/>
        <v>25</v>
      </c>
      <c r="U13" s="20" t="str">
        <f t="shared" si="6"/>
        <v>III</v>
      </c>
      <c r="V13" s="21" t="str">
        <f t="shared" si="7"/>
        <v>Mejorable</v>
      </c>
      <c r="W13" s="42">
        <v>1</v>
      </c>
      <c r="X13" s="42"/>
      <c r="Y13" s="19"/>
      <c r="Z13" s="53" t="s">
        <v>104</v>
      </c>
      <c r="AA13" s="33" t="s">
        <v>112</v>
      </c>
      <c r="AB13" s="33" t="s">
        <v>112</v>
      </c>
      <c r="AC13" s="34" t="s">
        <v>127</v>
      </c>
      <c r="AD13" s="35" t="s">
        <v>128</v>
      </c>
      <c r="AE13" s="34" t="s">
        <v>129</v>
      </c>
      <c r="AF13" s="40" t="s">
        <v>224</v>
      </c>
    </row>
    <row r="14" spans="1:33" s="32" customFormat="1" ht="391.5" customHeight="1" x14ac:dyDescent="0.25">
      <c r="A14" s="137"/>
      <c r="B14" s="137"/>
      <c r="C14" s="140"/>
      <c r="D14" s="140"/>
      <c r="E14" s="53" t="s">
        <v>104</v>
      </c>
      <c r="F14" s="37" t="s">
        <v>61</v>
      </c>
      <c r="G14" s="38" t="s">
        <v>97</v>
      </c>
      <c r="H14" s="39" t="s">
        <v>130</v>
      </c>
      <c r="I14" s="8" t="s">
        <v>39</v>
      </c>
      <c r="J14" s="8" t="s">
        <v>47</v>
      </c>
      <c r="K14" s="8" t="s">
        <v>117</v>
      </c>
      <c r="L14" s="18">
        <v>2</v>
      </c>
      <c r="M14" s="19" t="str">
        <f t="shared" si="0"/>
        <v>Medio</v>
      </c>
      <c r="N14" s="18">
        <v>3</v>
      </c>
      <c r="O14" s="19" t="str">
        <f t="shared" si="1"/>
        <v>Frecuente</v>
      </c>
      <c r="P14" s="20">
        <f t="shared" si="2"/>
        <v>6</v>
      </c>
      <c r="Q14" s="20" t="str">
        <f t="shared" si="3"/>
        <v>Medio</v>
      </c>
      <c r="R14" s="18">
        <v>10</v>
      </c>
      <c r="S14" s="19" t="str">
        <f t="shared" si="4"/>
        <v>Leve</v>
      </c>
      <c r="T14" s="20">
        <f t="shared" si="5"/>
        <v>60</v>
      </c>
      <c r="U14" s="20" t="str">
        <f t="shared" si="6"/>
        <v>III</v>
      </c>
      <c r="V14" s="21" t="str">
        <f t="shared" si="7"/>
        <v>Mejorable</v>
      </c>
      <c r="W14" s="42">
        <v>1</v>
      </c>
      <c r="X14" s="42"/>
      <c r="Y14" s="19"/>
      <c r="Z14" s="53" t="s">
        <v>105</v>
      </c>
      <c r="AA14" s="33" t="s">
        <v>112</v>
      </c>
      <c r="AB14" s="48" t="s">
        <v>131</v>
      </c>
      <c r="AC14" s="48" t="s">
        <v>132</v>
      </c>
      <c r="AD14" s="48" t="s">
        <v>133</v>
      </c>
      <c r="AE14" s="33" t="s">
        <v>112</v>
      </c>
      <c r="AF14" s="48" t="s">
        <v>134</v>
      </c>
      <c r="AG14" s="49"/>
    </row>
    <row r="15" spans="1:33" s="32" customFormat="1" ht="375" x14ac:dyDescent="0.25">
      <c r="A15" s="137"/>
      <c r="B15" s="137"/>
      <c r="C15" s="140"/>
      <c r="D15" s="140"/>
      <c r="E15" s="53" t="s">
        <v>104</v>
      </c>
      <c r="F15" s="37" t="s">
        <v>61</v>
      </c>
      <c r="G15" s="38" t="s">
        <v>63</v>
      </c>
      <c r="H15" s="39" t="s">
        <v>135</v>
      </c>
      <c r="I15" s="8" t="s">
        <v>39</v>
      </c>
      <c r="J15" s="8" t="s">
        <v>136</v>
      </c>
      <c r="K15" s="8" t="s">
        <v>117</v>
      </c>
      <c r="L15" s="18">
        <v>2</v>
      </c>
      <c r="M15" s="19" t="str">
        <f t="shared" si="0"/>
        <v>Medio</v>
      </c>
      <c r="N15" s="18">
        <v>3</v>
      </c>
      <c r="O15" s="19" t="str">
        <f t="shared" si="1"/>
        <v>Frecuente</v>
      </c>
      <c r="P15" s="20">
        <f t="shared" si="2"/>
        <v>6</v>
      </c>
      <c r="Q15" s="20" t="str">
        <f t="shared" si="3"/>
        <v>Medio</v>
      </c>
      <c r="R15" s="18">
        <v>25</v>
      </c>
      <c r="S15" s="19" t="str">
        <f t="shared" si="4"/>
        <v>Grave</v>
      </c>
      <c r="T15" s="20">
        <f t="shared" si="5"/>
        <v>150</v>
      </c>
      <c r="U15" s="20" t="str">
        <f t="shared" si="6"/>
        <v>II</v>
      </c>
      <c r="V15" s="21" t="str">
        <f t="shared" si="7"/>
        <v>No Aceptable  o Aceptable con control específico</v>
      </c>
      <c r="W15" s="42">
        <v>1</v>
      </c>
      <c r="X15" s="42"/>
      <c r="Y15" s="19"/>
      <c r="Z15" s="53" t="s">
        <v>104</v>
      </c>
      <c r="AA15" s="33" t="s">
        <v>112</v>
      </c>
      <c r="AB15" s="33" t="s">
        <v>112</v>
      </c>
      <c r="AC15" s="48" t="s">
        <v>132</v>
      </c>
      <c r="AD15" s="48" t="s">
        <v>116</v>
      </c>
      <c r="AE15" s="33" t="s">
        <v>112</v>
      </c>
      <c r="AF15" s="48" t="s">
        <v>134</v>
      </c>
      <c r="AG15" s="49"/>
    </row>
    <row r="16" spans="1:33" s="32" customFormat="1" ht="225" x14ac:dyDescent="0.25">
      <c r="A16" s="137"/>
      <c r="B16" s="137"/>
      <c r="C16" s="140"/>
      <c r="D16" s="140"/>
      <c r="E16" s="53" t="s">
        <v>104</v>
      </c>
      <c r="F16" s="37" t="s">
        <v>65</v>
      </c>
      <c r="G16" s="38" t="s">
        <v>66</v>
      </c>
      <c r="H16" s="39" t="s">
        <v>137</v>
      </c>
      <c r="I16" s="8" t="s">
        <v>45</v>
      </c>
      <c r="J16" s="8" t="s">
        <v>46</v>
      </c>
      <c r="K16" s="8" t="s">
        <v>39</v>
      </c>
      <c r="L16" s="18"/>
      <c r="M16" s="19" t="str">
        <f t="shared" si="0"/>
        <v>Bajo</v>
      </c>
      <c r="N16" s="18">
        <v>1</v>
      </c>
      <c r="O16" s="19" t="str">
        <f t="shared" si="1"/>
        <v>Esporádica</v>
      </c>
      <c r="P16" s="20">
        <f t="shared" si="2"/>
        <v>1</v>
      </c>
      <c r="Q16" s="20" t="str">
        <f t="shared" si="3"/>
        <v>Bajo</v>
      </c>
      <c r="R16" s="18">
        <v>10</v>
      </c>
      <c r="S16" s="19" t="str">
        <f t="shared" si="4"/>
        <v>Leve</v>
      </c>
      <c r="T16" s="20">
        <f t="shared" si="5"/>
        <v>10</v>
      </c>
      <c r="U16" s="20" t="str">
        <f t="shared" si="6"/>
        <v>IV</v>
      </c>
      <c r="V16" s="21" t="str">
        <f t="shared" si="7"/>
        <v>Aceptable</v>
      </c>
      <c r="W16" s="42">
        <v>1</v>
      </c>
      <c r="X16" s="42"/>
      <c r="Y16" s="19"/>
      <c r="Z16" s="53" t="s">
        <v>104</v>
      </c>
      <c r="AA16" s="33" t="s">
        <v>112</v>
      </c>
      <c r="AB16" s="33" t="s">
        <v>112</v>
      </c>
      <c r="AC16" s="48" t="s">
        <v>132</v>
      </c>
      <c r="AD16" s="48" t="s">
        <v>116</v>
      </c>
      <c r="AE16" s="33" t="s">
        <v>112</v>
      </c>
      <c r="AF16" s="48" t="s">
        <v>218</v>
      </c>
      <c r="AG16" s="50"/>
    </row>
    <row r="17" spans="1:33" s="32" customFormat="1" ht="225" x14ac:dyDescent="0.25">
      <c r="A17" s="137"/>
      <c r="B17" s="137"/>
      <c r="C17" s="140"/>
      <c r="D17" s="140"/>
      <c r="E17" s="53" t="s">
        <v>104</v>
      </c>
      <c r="F17" s="37" t="s">
        <v>65</v>
      </c>
      <c r="G17" s="38" t="s">
        <v>68</v>
      </c>
      <c r="H17" s="39" t="s">
        <v>137</v>
      </c>
      <c r="I17" s="37" t="s">
        <v>118</v>
      </c>
      <c r="J17" s="37" t="s">
        <v>138</v>
      </c>
      <c r="K17" s="37" t="s">
        <v>139</v>
      </c>
      <c r="L17" s="18"/>
      <c r="M17" s="19" t="str">
        <f t="shared" si="0"/>
        <v>Bajo</v>
      </c>
      <c r="N17" s="18">
        <v>1</v>
      </c>
      <c r="O17" s="19" t="str">
        <f t="shared" si="1"/>
        <v>Esporádica</v>
      </c>
      <c r="P17" s="20">
        <f t="shared" si="2"/>
        <v>1</v>
      </c>
      <c r="Q17" s="20" t="str">
        <f t="shared" si="3"/>
        <v>Bajo</v>
      </c>
      <c r="R17" s="18">
        <v>10</v>
      </c>
      <c r="S17" s="19" t="str">
        <f t="shared" si="4"/>
        <v>Leve</v>
      </c>
      <c r="T17" s="20">
        <f t="shared" si="5"/>
        <v>10</v>
      </c>
      <c r="U17" s="20" t="str">
        <f t="shared" si="6"/>
        <v>IV</v>
      </c>
      <c r="V17" s="21" t="str">
        <f t="shared" si="7"/>
        <v>Aceptable</v>
      </c>
      <c r="W17" s="42">
        <v>1</v>
      </c>
      <c r="X17" s="42"/>
      <c r="Y17" s="19"/>
      <c r="Z17" s="53" t="s">
        <v>105</v>
      </c>
      <c r="AA17" s="33" t="s">
        <v>112</v>
      </c>
      <c r="AB17" s="33" t="s">
        <v>112</v>
      </c>
      <c r="AC17" s="33" t="s">
        <v>112</v>
      </c>
      <c r="AD17" s="33" t="s">
        <v>112</v>
      </c>
      <c r="AE17" s="33" t="s">
        <v>112</v>
      </c>
      <c r="AF17" s="48" t="s">
        <v>225</v>
      </c>
      <c r="AG17" s="51"/>
    </row>
    <row r="18" spans="1:33" s="32" customFormat="1" ht="234.75" customHeight="1" x14ac:dyDescent="0.25">
      <c r="A18" s="137"/>
      <c r="B18" s="137"/>
      <c r="C18" s="140"/>
      <c r="D18" s="140"/>
      <c r="E18" s="53" t="s">
        <v>104</v>
      </c>
      <c r="F18" s="37" t="s">
        <v>49</v>
      </c>
      <c r="G18" s="38" t="s">
        <v>77</v>
      </c>
      <c r="H18" s="39" t="s">
        <v>140</v>
      </c>
      <c r="I18" s="37" t="s">
        <v>141</v>
      </c>
      <c r="J18" s="8" t="s">
        <v>39</v>
      </c>
      <c r="K18" s="37" t="s">
        <v>142</v>
      </c>
      <c r="L18" s="18">
        <v>2</v>
      </c>
      <c r="M18" s="19" t="str">
        <f t="shared" si="0"/>
        <v>Medio</v>
      </c>
      <c r="N18" s="18">
        <v>3</v>
      </c>
      <c r="O18" s="19" t="str">
        <f t="shared" si="1"/>
        <v>Frecuente</v>
      </c>
      <c r="P18" s="20">
        <f t="shared" si="2"/>
        <v>6</v>
      </c>
      <c r="Q18" s="20" t="str">
        <f t="shared" si="3"/>
        <v>Medio</v>
      </c>
      <c r="R18" s="18">
        <v>10</v>
      </c>
      <c r="S18" s="19" t="str">
        <f t="shared" si="4"/>
        <v>Leve</v>
      </c>
      <c r="T18" s="20">
        <f t="shared" si="5"/>
        <v>60</v>
      </c>
      <c r="U18" s="20" t="str">
        <f t="shared" si="6"/>
        <v>III</v>
      </c>
      <c r="V18" s="21" t="str">
        <f t="shared" si="7"/>
        <v>Mejorable</v>
      </c>
      <c r="W18" s="42">
        <v>1</v>
      </c>
      <c r="X18" s="42"/>
      <c r="Y18" s="19"/>
      <c r="Z18" s="53" t="s">
        <v>104</v>
      </c>
      <c r="AA18" s="33" t="s">
        <v>112</v>
      </c>
      <c r="AB18" s="33" t="s">
        <v>112</v>
      </c>
      <c r="AC18" s="33" t="s">
        <v>112</v>
      </c>
      <c r="AD18" s="41" t="s">
        <v>143</v>
      </c>
      <c r="AE18" s="33" t="s">
        <v>112</v>
      </c>
      <c r="AF18" s="40" t="s">
        <v>219</v>
      </c>
    </row>
    <row r="19" spans="1:33" s="32" customFormat="1" ht="135" x14ac:dyDescent="0.25">
      <c r="A19" s="137"/>
      <c r="B19" s="137"/>
      <c r="C19" s="140"/>
      <c r="D19" s="140"/>
      <c r="E19" s="53" t="s">
        <v>104</v>
      </c>
      <c r="F19" s="37" t="s">
        <v>49</v>
      </c>
      <c r="G19" s="38" t="s">
        <v>78</v>
      </c>
      <c r="H19" s="39" t="s">
        <v>140</v>
      </c>
      <c r="I19" s="37" t="s">
        <v>144</v>
      </c>
      <c r="J19" s="8" t="s">
        <v>39</v>
      </c>
      <c r="K19" s="37" t="s">
        <v>142</v>
      </c>
      <c r="L19" s="18">
        <v>2</v>
      </c>
      <c r="M19" s="19" t="str">
        <f t="shared" si="0"/>
        <v>Medio</v>
      </c>
      <c r="N19" s="18">
        <v>1</v>
      </c>
      <c r="O19" s="19" t="str">
        <f t="shared" si="1"/>
        <v>Esporádica</v>
      </c>
      <c r="P19" s="20">
        <f t="shared" si="2"/>
        <v>2</v>
      </c>
      <c r="Q19" s="20" t="str">
        <f t="shared" si="3"/>
        <v>Bajo</v>
      </c>
      <c r="R19" s="18">
        <v>10</v>
      </c>
      <c r="S19" s="19" t="str">
        <f t="shared" si="4"/>
        <v>Leve</v>
      </c>
      <c r="T19" s="20">
        <f t="shared" si="5"/>
        <v>20</v>
      </c>
      <c r="U19" s="20" t="str">
        <f t="shared" si="6"/>
        <v>IV</v>
      </c>
      <c r="V19" s="21" t="str">
        <f t="shared" si="7"/>
        <v>Aceptable</v>
      </c>
      <c r="W19" s="42">
        <v>1</v>
      </c>
      <c r="X19" s="42"/>
      <c r="Y19" s="19"/>
      <c r="Z19" s="53" t="s">
        <v>104</v>
      </c>
      <c r="AA19" s="33" t="s">
        <v>112</v>
      </c>
      <c r="AB19" s="33" t="s">
        <v>112</v>
      </c>
      <c r="AC19" s="33" t="s">
        <v>112</v>
      </c>
      <c r="AD19" s="41" t="s">
        <v>143</v>
      </c>
      <c r="AE19" s="33" t="s">
        <v>112</v>
      </c>
      <c r="AF19" s="40" t="s">
        <v>219</v>
      </c>
    </row>
    <row r="20" spans="1:33" s="32" customFormat="1" ht="135" x14ac:dyDescent="0.25">
      <c r="A20" s="137"/>
      <c r="B20" s="137"/>
      <c r="C20" s="140"/>
      <c r="D20" s="140"/>
      <c r="E20" s="53" t="s">
        <v>104</v>
      </c>
      <c r="F20" s="37" t="s">
        <v>49</v>
      </c>
      <c r="G20" s="38" t="s">
        <v>79</v>
      </c>
      <c r="H20" s="39" t="s">
        <v>140</v>
      </c>
      <c r="I20" s="37" t="s">
        <v>119</v>
      </c>
      <c r="J20" s="8" t="s">
        <v>39</v>
      </c>
      <c r="K20" s="37" t="s">
        <v>142</v>
      </c>
      <c r="L20" s="18">
        <v>2</v>
      </c>
      <c r="M20" s="19" t="str">
        <f t="shared" si="0"/>
        <v>Medio</v>
      </c>
      <c r="N20" s="18">
        <v>1</v>
      </c>
      <c r="O20" s="19" t="str">
        <f t="shared" si="1"/>
        <v>Esporádica</v>
      </c>
      <c r="P20" s="20">
        <f t="shared" si="2"/>
        <v>2</v>
      </c>
      <c r="Q20" s="20" t="str">
        <f t="shared" si="3"/>
        <v>Bajo</v>
      </c>
      <c r="R20" s="18">
        <v>10</v>
      </c>
      <c r="S20" s="19" t="str">
        <f t="shared" si="4"/>
        <v>Leve</v>
      </c>
      <c r="T20" s="20">
        <f t="shared" si="5"/>
        <v>20</v>
      </c>
      <c r="U20" s="20" t="str">
        <f t="shared" si="6"/>
        <v>IV</v>
      </c>
      <c r="V20" s="21" t="str">
        <f t="shared" si="7"/>
        <v>Aceptable</v>
      </c>
      <c r="W20" s="42">
        <v>1</v>
      </c>
      <c r="X20" s="42"/>
      <c r="Y20" s="19"/>
      <c r="Z20" s="53" t="s">
        <v>104</v>
      </c>
      <c r="AA20" s="33" t="s">
        <v>112</v>
      </c>
      <c r="AB20" s="33" t="s">
        <v>112</v>
      </c>
      <c r="AC20" s="33" t="s">
        <v>112</v>
      </c>
      <c r="AD20" s="41" t="s">
        <v>143</v>
      </c>
      <c r="AE20" s="33" t="s">
        <v>112</v>
      </c>
      <c r="AF20" s="72" t="s">
        <v>219</v>
      </c>
    </row>
    <row r="21" spans="1:33" s="32" customFormat="1" ht="135" x14ac:dyDescent="0.2">
      <c r="A21" s="137"/>
      <c r="B21" s="137"/>
      <c r="C21" s="140"/>
      <c r="D21" s="140"/>
      <c r="E21" s="53" t="s">
        <v>104</v>
      </c>
      <c r="F21" s="37" t="s">
        <v>49</v>
      </c>
      <c r="G21" s="38" t="s">
        <v>100</v>
      </c>
      <c r="H21" s="39" t="s">
        <v>140</v>
      </c>
      <c r="I21" s="37" t="s">
        <v>119</v>
      </c>
      <c r="J21" s="8" t="s">
        <v>39</v>
      </c>
      <c r="K21" s="37" t="s">
        <v>142</v>
      </c>
      <c r="L21" s="18">
        <v>2</v>
      </c>
      <c r="M21" s="19" t="str">
        <f t="shared" si="0"/>
        <v>Medio</v>
      </c>
      <c r="N21" s="18">
        <v>1</v>
      </c>
      <c r="O21" s="19" t="str">
        <f t="shared" si="1"/>
        <v>Esporádica</v>
      </c>
      <c r="P21" s="20">
        <f t="shared" si="2"/>
        <v>2</v>
      </c>
      <c r="Q21" s="20" t="str">
        <f t="shared" si="3"/>
        <v>Bajo</v>
      </c>
      <c r="R21" s="18">
        <v>10</v>
      </c>
      <c r="S21" s="19" t="str">
        <f t="shared" si="4"/>
        <v>Leve</v>
      </c>
      <c r="T21" s="20">
        <f t="shared" si="5"/>
        <v>20</v>
      </c>
      <c r="U21" s="20" t="str">
        <f t="shared" si="6"/>
        <v>IV</v>
      </c>
      <c r="V21" s="21" t="str">
        <f t="shared" si="7"/>
        <v>Aceptable</v>
      </c>
      <c r="W21" s="42">
        <v>1</v>
      </c>
      <c r="X21" s="42"/>
      <c r="Y21" s="19"/>
      <c r="Z21" s="53" t="s">
        <v>104</v>
      </c>
      <c r="AA21" s="33" t="s">
        <v>112</v>
      </c>
      <c r="AB21" s="33" t="s">
        <v>112</v>
      </c>
      <c r="AC21" s="33" t="s">
        <v>112</v>
      </c>
      <c r="AD21" s="41" t="s">
        <v>143</v>
      </c>
      <c r="AE21" s="33" t="s">
        <v>112</v>
      </c>
      <c r="AF21" s="73"/>
    </row>
    <row r="22" spans="1:33" s="32" customFormat="1" ht="90" x14ac:dyDescent="0.25">
      <c r="A22" s="137"/>
      <c r="B22" s="137"/>
      <c r="C22" s="140"/>
      <c r="D22" s="140"/>
      <c r="E22" s="53" t="s">
        <v>104</v>
      </c>
      <c r="F22" s="37" t="s">
        <v>48</v>
      </c>
      <c r="G22" s="38" t="s">
        <v>82</v>
      </c>
      <c r="H22" s="39" t="s">
        <v>146</v>
      </c>
      <c r="I22" s="8" t="s">
        <v>39</v>
      </c>
      <c r="J22" s="37" t="s">
        <v>122</v>
      </c>
      <c r="K22" s="37" t="s">
        <v>147</v>
      </c>
      <c r="L22" s="18"/>
      <c r="M22" s="19" t="str">
        <f t="shared" si="0"/>
        <v>Bajo</v>
      </c>
      <c r="N22" s="18">
        <v>1</v>
      </c>
      <c r="O22" s="19" t="str">
        <f t="shared" si="1"/>
        <v>Esporádica</v>
      </c>
      <c r="P22" s="20">
        <f t="shared" si="2"/>
        <v>1</v>
      </c>
      <c r="Q22" s="20" t="str">
        <f t="shared" si="3"/>
        <v>Bajo</v>
      </c>
      <c r="R22" s="18">
        <v>10</v>
      </c>
      <c r="S22" s="19" t="str">
        <f t="shared" si="4"/>
        <v>Leve</v>
      </c>
      <c r="T22" s="20">
        <f t="shared" si="5"/>
        <v>10</v>
      </c>
      <c r="U22" s="20" t="str">
        <f t="shared" si="6"/>
        <v>IV</v>
      </c>
      <c r="V22" s="21" t="str">
        <f t="shared" si="7"/>
        <v>Aceptable</v>
      </c>
      <c r="W22" s="42">
        <v>1</v>
      </c>
      <c r="X22" s="42"/>
      <c r="Y22" s="19"/>
      <c r="Z22" s="53" t="s">
        <v>104</v>
      </c>
      <c r="AA22" s="33" t="s">
        <v>112</v>
      </c>
      <c r="AB22" s="33" t="s">
        <v>112</v>
      </c>
      <c r="AC22" s="33" t="s">
        <v>148</v>
      </c>
      <c r="AD22" s="41" t="s">
        <v>149</v>
      </c>
      <c r="AE22" s="33" t="s">
        <v>112</v>
      </c>
      <c r="AF22" s="74" t="s">
        <v>226</v>
      </c>
    </row>
    <row r="23" spans="1:33" s="32" customFormat="1" ht="90" x14ac:dyDescent="0.25">
      <c r="A23" s="137"/>
      <c r="B23" s="137"/>
      <c r="C23" s="140"/>
      <c r="D23" s="140"/>
      <c r="E23" s="53" t="s">
        <v>104</v>
      </c>
      <c r="F23" s="37" t="s">
        <v>48</v>
      </c>
      <c r="G23" s="38" t="s">
        <v>83</v>
      </c>
      <c r="H23" s="39" t="s">
        <v>146</v>
      </c>
      <c r="I23" s="8" t="s">
        <v>50</v>
      </c>
      <c r="J23" s="8" t="s">
        <v>121</v>
      </c>
      <c r="K23" s="8" t="s">
        <v>150</v>
      </c>
      <c r="L23" s="18"/>
      <c r="M23" s="19" t="str">
        <f t="shared" si="0"/>
        <v>Bajo</v>
      </c>
      <c r="N23" s="18">
        <v>1</v>
      </c>
      <c r="O23" s="19" t="str">
        <f t="shared" si="1"/>
        <v>Esporádica</v>
      </c>
      <c r="P23" s="20">
        <f t="shared" si="2"/>
        <v>1</v>
      </c>
      <c r="Q23" s="20" t="str">
        <f t="shared" si="3"/>
        <v>Bajo</v>
      </c>
      <c r="R23" s="18">
        <v>10</v>
      </c>
      <c r="S23" s="19" t="str">
        <f t="shared" si="4"/>
        <v>Leve</v>
      </c>
      <c r="T23" s="20">
        <f t="shared" si="5"/>
        <v>10</v>
      </c>
      <c r="U23" s="20" t="str">
        <f t="shared" si="6"/>
        <v>IV</v>
      </c>
      <c r="V23" s="21" t="str">
        <f t="shared" si="7"/>
        <v>Aceptable</v>
      </c>
      <c r="W23" s="42">
        <v>1</v>
      </c>
      <c r="X23" s="42"/>
      <c r="Y23" s="19"/>
      <c r="Z23" s="53" t="s">
        <v>104</v>
      </c>
      <c r="AA23" s="33" t="s">
        <v>112</v>
      </c>
      <c r="AB23" s="33" t="s">
        <v>112</v>
      </c>
      <c r="AC23" s="33" t="s">
        <v>112</v>
      </c>
      <c r="AD23" s="41" t="s">
        <v>151</v>
      </c>
      <c r="AE23" s="33" t="s">
        <v>112</v>
      </c>
      <c r="AF23" s="40" t="s">
        <v>227</v>
      </c>
    </row>
    <row r="24" spans="1:33" s="32" customFormat="1" ht="90" x14ac:dyDescent="0.25">
      <c r="A24" s="137"/>
      <c r="B24" s="137"/>
      <c r="C24" s="140"/>
      <c r="D24" s="140"/>
      <c r="E24" s="53" t="s">
        <v>104</v>
      </c>
      <c r="F24" s="37" t="s">
        <v>48</v>
      </c>
      <c r="G24" s="38" t="s">
        <v>84</v>
      </c>
      <c r="H24" s="39" t="s">
        <v>146</v>
      </c>
      <c r="I24" s="8" t="s">
        <v>39</v>
      </c>
      <c r="J24" s="37" t="s">
        <v>123</v>
      </c>
      <c r="K24" s="37" t="s">
        <v>152</v>
      </c>
      <c r="L24" s="18"/>
      <c r="M24" s="19" t="str">
        <f t="shared" si="0"/>
        <v>Bajo</v>
      </c>
      <c r="N24" s="18">
        <v>1</v>
      </c>
      <c r="O24" s="19" t="str">
        <f t="shared" si="1"/>
        <v>Esporádica</v>
      </c>
      <c r="P24" s="20">
        <f t="shared" si="2"/>
        <v>1</v>
      </c>
      <c r="Q24" s="20" t="str">
        <f t="shared" si="3"/>
        <v>Bajo</v>
      </c>
      <c r="R24" s="18">
        <v>10</v>
      </c>
      <c r="S24" s="19" t="str">
        <f t="shared" si="4"/>
        <v>Leve</v>
      </c>
      <c r="T24" s="20">
        <f t="shared" si="5"/>
        <v>10</v>
      </c>
      <c r="U24" s="20" t="str">
        <f t="shared" si="6"/>
        <v>IV</v>
      </c>
      <c r="V24" s="21" t="str">
        <f t="shared" si="7"/>
        <v>Aceptable</v>
      </c>
      <c r="W24" s="42">
        <v>1</v>
      </c>
      <c r="X24" s="42"/>
      <c r="Y24" s="19"/>
      <c r="Z24" s="53" t="s">
        <v>104</v>
      </c>
      <c r="AA24" s="33" t="s">
        <v>112</v>
      </c>
      <c r="AB24" s="33" t="s">
        <v>112</v>
      </c>
      <c r="AC24" s="33" t="s">
        <v>112</v>
      </c>
      <c r="AD24" s="41" t="s">
        <v>151</v>
      </c>
      <c r="AE24" s="33" t="s">
        <v>112</v>
      </c>
      <c r="AF24" s="40" t="s">
        <v>227</v>
      </c>
    </row>
    <row r="25" spans="1:33" s="32" customFormat="1" ht="90" x14ac:dyDescent="0.25">
      <c r="A25" s="137"/>
      <c r="B25" s="137"/>
      <c r="C25" s="140"/>
      <c r="D25" s="140"/>
      <c r="E25" s="53" t="s">
        <v>104</v>
      </c>
      <c r="F25" s="37" t="s">
        <v>48</v>
      </c>
      <c r="G25" s="38" t="s">
        <v>109</v>
      </c>
      <c r="H25" s="39" t="s">
        <v>110</v>
      </c>
      <c r="I25" s="8" t="s">
        <v>39</v>
      </c>
      <c r="J25" s="37" t="s">
        <v>124</v>
      </c>
      <c r="K25" s="37" t="s">
        <v>153</v>
      </c>
      <c r="L25" s="18"/>
      <c r="M25" s="19" t="str">
        <f t="shared" si="0"/>
        <v>Bajo</v>
      </c>
      <c r="N25" s="18">
        <v>1</v>
      </c>
      <c r="O25" s="19" t="str">
        <f t="shared" si="1"/>
        <v>Esporádica</v>
      </c>
      <c r="P25" s="20">
        <f t="shared" si="2"/>
        <v>1</v>
      </c>
      <c r="Q25" s="20" t="str">
        <f t="shared" si="3"/>
        <v>Bajo</v>
      </c>
      <c r="R25" s="18">
        <v>100</v>
      </c>
      <c r="S25" s="19" t="str">
        <f t="shared" si="4"/>
        <v>Muerte</v>
      </c>
      <c r="T25" s="20">
        <f t="shared" si="5"/>
        <v>100</v>
      </c>
      <c r="U25" s="20" t="str">
        <f t="shared" si="6"/>
        <v>III</v>
      </c>
      <c r="V25" s="21" t="str">
        <f t="shared" si="7"/>
        <v>Mejorable</v>
      </c>
      <c r="W25" s="42">
        <v>1</v>
      </c>
      <c r="X25" s="42"/>
      <c r="Y25" s="19"/>
      <c r="Z25" s="53" t="s">
        <v>104</v>
      </c>
      <c r="AA25" s="33" t="s">
        <v>112</v>
      </c>
      <c r="AB25" s="33" t="s">
        <v>112</v>
      </c>
      <c r="AC25" s="33" t="s">
        <v>148</v>
      </c>
      <c r="AD25" s="41" t="s">
        <v>154</v>
      </c>
      <c r="AE25" s="33" t="s">
        <v>112</v>
      </c>
      <c r="AF25" s="40" t="s">
        <v>228</v>
      </c>
    </row>
    <row r="26" spans="1:33" s="32" customFormat="1" ht="120" x14ac:dyDescent="0.25">
      <c r="A26" s="137"/>
      <c r="B26" s="137"/>
      <c r="C26" s="140"/>
      <c r="D26" s="140"/>
      <c r="E26" s="53" t="s">
        <v>104</v>
      </c>
      <c r="F26" s="37" t="s">
        <v>48</v>
      </c>
      <c r="G26" s="38" t="s">
        <v>102</v>
      </c>
      <c r="H26" s="39" t="s">
        <v>156</v>
      </c>
      <c r="I26" s="8" t="s">
        <v>39</v>
      </c>
      <c r="J26" s="37" t="s">
        <v>39</v>
      </c>
      <c r="K26" s="37" t="s">
        <v>157</v>
      </c>
      <c r="L26" s="18">
        <v>2</v>
      </c>
      <c r="M26" s="19" t="str">
        <f t="shared" si="0"/>
        <v>Medio</v>
      </c>
      <c r="N26" s="18">
        <v>1</v>
      </c>
      <c r="O26" s="19" t="str">
        <f t="shared" si="1"/>
        <v>Esporádica</v>
      </c>
      <c r="P26" s="20">
        <f t="shared" si="2"/>
        <v>2</v>
      </c>
      <c r="Q26" s="20" t="str">
        <f t="shared" si="3"/>
        <v>Bajo</v>
      </c>
      <c r="R26" s="18">
        <v>10</v>
      </c>
      <c r="S26" s="19" t="str">
        <f t="shared" si="4"/>
        <v>Leve</v>
      </c>
      <c r="T26" s="20">
        <f t="shared" si="5"/>
        <v>20</v>
      </c>
      <c r="U26" s="20" t="str">
        <f t="shared" si="6"/>
        <v>IV</v>
      </c>
      <c r="V26" s="21" t="str">
        <f t="shared" si="7"/>
        <v>Aceptable</v>
      </c>
      <c r="W26" s="42">
        <v>1</v>
      </c>
      <c r="X26" s="42"/>
      <c r="Y26" s="19"/>
      <c r="Z26" s="53" t="s">
        <v>104</v>
      </c>
      <c r="AA26" s="33" t="s">
        <v>112</v>
      </c>
      <c r="AB26" s="33" t="s">
        <v>112</v>
      </c>
      <c r="AC26" s="33" t="s">
        <v>112</v>
      </c>
      <c r="AD26" s="41" t="s">
        <v>158</v>
      </c>
      <c r="AE26" s="33" t="s">
        <v>112</v>
      </c>
      <c r="AF26" s="40" t="s">
        <v>159</v>
      </c>
    </row>
    <row r="27" spans="1:33" ht="90" x14ac:dyDescent="0.25">
      <c r="A27" s="137"/>
      <c r="B27" s="137"/>
      <c r="C27" s="140"/>
      <c r="D27" s="140"/>
      <c r="E27" s="22" t="s">
        <v>17</v>
      </c>
      <c r="F27" s="37" t="s">
        <v>48</v>
      </c>
      <c r="G27" s="38" t="s">
        <v>41</v>
      </c>
      <c r="H27" s="39" t="s">
        <v>146</v>
      </c>
      <c r="I27" s="8" t="s">
        <v>43</v>
      </c>
      <c r="J27" s="8" t="s">
        <v>39</v>
      </c>
      <c r="K27" s="8" t="s">
        <v>39</v>
      </c>
      <c r="L27" s="18"/>
      <c r="M27" s="19" t="str">
        <f t="shared" si="0"/>
        <v>Bajo</v>
      </c>
      <c r="N27" s="18">
        <v>1</v>
      </c>
      <c r="O27" s="19" t="str">
        <f t="shared" si="1"/>
        <v>Esporádica</v>
      </c>
      <c r="P27" s="20">
        <f t="shared" si="2"/>
        <v>1</v>
      </c>
      <c r="Q27" s="20" t="str">
        <f t="shared" si="3"/>
        <v>Bajo</v>
      </c>
      <c r="R27" s="18">
        <v>10</v>
      </c>
      <c r="S27" s="19" t="str">
        <f t="shared" si="4"/>
        <v>Leve</v>
      </c>
      <c r="T27" s="20">
        <f t="shared" si="5"/>
        <v>10</v>
      </c>
      <c r="U27" s="20" t="str">
        <f t="shared" si="6"/>
        <v>IV</v>
      </c>
      <c r="V27" s="21" t="str">
        <f t="shared" si="7"/>
        <v>Aceptable</v>
      </c>
      <c r="W27" s="22">
        <v>1</v>
      </c>
      <c r="X27" s="22"/>
      <c r="Y27" s="19">
        <f>+W27+X27</f>
        <v>1</v>
      </c>
      <c r="Z27" s="19" t="s">
        <v>105</v>
      </c>
      <c r="AA27" s="33" t="s">
        <v>112</v>
      </c>
      <c r="AB27" s="33" t="s">
        <v>112</v>
      </c>
      <c r="AC27" s="22" t="s">
        <v>160</v>
      </c>
      <c r="AD27" s="9" t="s">
        <v>44</v>
      </c>
      <c r="AE27" s="33" t="s">
        <v>112</v>
      </c>
      <c r="AF27" s="61" t="s">
        <v>221</v>
      </c>
    </row>
    <row r="28" spans="1:33" s="32" customFormat="1" ht="105" x14ac:dyDescent="0.25">
      <c r="A28" s="137"/>
      <c r="B28" s="137"/>
      <c r="C28" s="140"/>
      <c r="D28" s="140"/>
      <c r="E28" s="53" t="s">
        <v>104</v>
      </c>
      <c r="F28" s="37" t="s">
        <v>88</v>
      </c>
      <c r="G28" s="38" t="s">
        <v>90</v>
      </c>
      <c r="H28" s="39" t="s">
        <v>162</v>
      </c>
      <c r="I28" s="8" t="s">
        <v>39</v>
      </c>
      <c r="J28" s="8" t="s">
        <v>39</v>
      </c>
      <c r="K28" s="37" t="s">
        <v>163</v>
      </c>
      <c r="L28" s="18"/>
      <c r="M28" s="19" t="str">
        <f t="shared" si="0"/>
        <v>Bajo</v>
      </c>
      <c r="N28" s="18">
        <v>1</v>
      </c>
      <c r="O28" s="19" t="str">
        <f t="shared" si="1"/>
        <v>Esporádica</v>
      </c>
      <c r="P28" s="20">
        <f t="shared" si="2"/>
        <v>1</v>
      </c>
      <c r="Q28" s="20" t="str">
        <f t="shared" si="3"/>
        <v>Bajo</v>
      </c>
      <c r="R28" s="18">
        <v>100</v>
      </c>
      <c r="S28" s="19" t="str">
        <f t="shared" si="4"/>
        <v>Muerte</v>
      </c>
      <c r="T28" s="20">
        <f t="shared" si="5"/>
        <v>100</v>
      </c>
      <c r="U28" s="20" t="str">
        <f t="shared" si="6"/>
        <v>III</v>
      </c>
      <c r="V28" s="21" t="str">
        <f t="shared" si="7"/>
        <v>Mejorable</v>
      </c>
      <c r="W28" s="42">
        <v>1</v>
      </c>
      <c r="X28" s="42"/>
      <c r="Y28" s="19"/>
      <c r="Z28" s="53" t="s">
        <v>104</v>
      </c>
      <c r="AA28" s="33" t="s">
        <v>112</v>
      </c>
      <c r="AB28" s="33" t="s">
        <v>112</v>
      </c>
      <c r="AC28" s="33" t="s">
        <v>164</v>
      </c>
      <c r="AD28" s="41" t="s">
        <v>165</v>
      </c>
      <c r="AE28" s="33" t="s">
        <v>112</v>
      </c>
      <c r="AF28" s="40" t="s">
        <v>229</v>
      </c>
    </row>
    <row r="29" spans="1:33" s="32" customFormat="1" ht="90" x14ac:dyDescent="0.25">
      <c r="A29" s="137"/>
      <c r="B29" s="137"/>
      <c r="C29" s="140"/>
      <c r="D29" s="140"/>
      <c r="E29" s="53" t="s">
        <v>104</v>
      </c>
      <c r="F29" s="37" t="s">
        <v>51</v>
      </c>
      <c r="G29" s="38" t="s">
        <v>94</v>
      </c>
      <c r="H29" s="39" t="s">
        <v>111</v>
      </c>
      <c r="I29" s="8" t="s">
        <v>37</v>
      </c>
      <c r="J29" s="8" t="s">
        <v>38</v>
      </c>
      <c r="K29" s="37" t="s">
        <v>125</v>
      </c>
      <c r="L29" s="18">
        <v>2</v>
      </c>
      <c r="M29" s="19" t="str">
        <f t="shared" si="0"/>
        <v>Medio</v>
      </c>
      <c r="N29" s="18">
        <v>1</v>
      </c>
      <c r="O29" s="19" t="str">
        <f t="shared" si="1"/>
        <v>Esporádica</v>
      </c>
      <c r="P29" s="20">
        <f t="shared" si="2"/>
        <v>2</v>
      </c>
      <c r="Q29" s="20" t="str">
        <f t="shared" si="3"/>
        <v>Bajo</v>
      </c>
      <c r="R29" s="18">
        <v>10</v>
      </c>
      <c r="S29" s="19" t="str">
        <f t="shared" si="4"/>
        <v>Leve</v>
      </c>
      <c r="T29" s="20">
        <f t="shared" si="5"/>
        <v>20</v>
      </c>
      <c r="U29" s="20" t="str">
        <f t="shared" si="6"/>
        <v>IV</v>
      </c>
      <c r="V29" s="21" t="str">
        <f t="shared" si="7"/>
        <v>Aceptable</v>
      </c>
      <c r="W29" s="42">
        <v>1</v>
      </c>
      <c r="X29" s="42"/>
      <c r="Y29" s="19"/>
      <c r="Z29" s="53" t="s">
        <v>104</v>
      </c>
      <c r="AA29" s="33" t="s">
        <v>112</v>
      </c>
      <c r="AB29" s="33" t="s">
        <v>112</v>
      </c>
      <c r="AC29" s="33" t="s">
        <v>148</v>
      </c>
      <c r="AD29" s="41" t="s">
        <v>149</v>
      </c>
      <c r="AE29" s="33" t="s">
        <v>112</v>
      </c>
      <c r="AF29" s="40" t="s">
        <v>230</v>
      </c>
    </row>
    <row r="30" spans="1:33" ht="60" x14ac:dyDescent="0.25">
      <c r="A30" s="138"/>
      <c r="B30" s="138"/>
      <c r="C30" s="141"/>
      <c r="D30" s="141"/>
      <c r="E30" s="22" t="s">
        <v>17</v>
      </c>
      <c r="F30" s="8" t="s">
        <v>40</v>
      </c>
      <c r="G30" s="8" t="s">
        <v>41</v>
      </c>
      <c r="H30" s="8" t="s">
        <v>42</v>
      </c>
      <c r="I30" s="8" t="s">
        <v>43</v>
      </c>
      <c r="J30" s="8" t="s">
        <v>39</v>
      </c>
      <c r="K30" s="8" t="s">
        <v>39</v>
      </c>
      <c r="L30" s="18"/>
      <c r="M30" s="19" t="str">
        <f t="shared" si="0"/>
        <v>Bajo</v>
      </c>
      <c r="N30" s="18">
        <v>1</v>
      </c>
      <c r="O30" s="19" t="str">
        <f t="shared" si="1"/>
        <v>Esporádica</v>
      </c>
      <c r="P30" s="20">
        <f t="shared" si="2"/>
        <v>1</v>
      </c>
      <c r="Q30" s="20" t="str">
        <f t="shared" si="3"/>
        <v>Bajo</v>
      </c>
      <c r="R30" s="18">
        <v>10</v>
      </c>
      <c r="S30" s="19" t="str">
        <f t="shared" si="4"/>
        <v>Leve</v>
      </c>
      <c r="T30" s="20">
        <f t="shared" si="5"/>
        <v>10</v>
      </c>
      <c r="U30" s="20" t="str">
        <f t="shared" si="6"/>
        <v>IV</v>
      </c>
      <c r="V30" s="21" t="str">
        <f t="shared" si="7"/>
        <v>Aceptable</v>
      </c>
      <c r="W30" s="22">
        <v>27</v>
      </c>
      <c r="X30" s="22"/>
      <c r="Y30" s="19">
        <f>+W30+X30</f>
        <v>27</v>
      </c>
      <c r="Z30" s="19"/>
      <c r="AA30" s="23"/>
      <c r="AB30" s="23"/>
      <c r="AC30" s="22"/>
      <c r="AD30" s="9" t="s">
        <v>44</v>
      </c>
      <c r="AE30" s="23"/>
      <c r="AF30" s="61"/>
    </row>
  </sheetData>
  <sheetProtection formatCells="0" formatColumns="0" formatRows="0" insertRows="0" deleteRows="0" selectLockedCells="1" sort="0" autoFilter="0"/>
  <mergeCells count="27">
    <mergeCell ref="A11:A30"/>
    <mergeCell ref="B11:B30"/>
    <mergeCell ref="C11:C30"/>
    <mergeCell ref="D11:D30"/>
    <mergeCell ref="AA7:AE9"/>
    <mergeCell ref="H7:H10"/>
    <mergeCell ref="I7:K9"/>
    <mergeCell ref="AF7:AF10"/>
    <mergeCell ref="L10:M10"/>
    <mergeCell ref="N10:O10"/>
    <mergeCell ref="P10:Q10"/>
    <mergeCell ref="R10:S10"/>
    <mergeCell ref="T10:U10"/>
    <mergeCell ref="L7:U9"/>
    <mergeCell ref="V7:V10"/>
    <mergeCell ref="W7:Y9"/>
    <mergeCell ref="Z7:Z10"/>
    <mergeCell ref="A2:AE2"/>
    <mergeCell ref="A5:C5"/>
    <mergeCell ref="D5:F5"/>
    <mergeCell ref="I5:J5"/>
    <mergeCell ref="A7:A10"/>
    <mergeCell ref="B7:B10"/>
    <mergeCell ref="C7:C10"/>
    <mergeCell ref="D7:D10"/>
    <mergeCell ref="E7:E10"/>
    <mergeCell ref="F7:G9"/>
  </mergeCells>
  <conditionalFormatting sqref="U24">
    <cfRule type="cellIs" dxfId="151" priority="13" stopIfTrue="1" operator="equal">
      <formula>"IV"</formula>
    </cfRule>
    <cfRule type="cellIs" dxfId="150" priority="14" stopIfTrue="1" operator="equal">
      <formula>"III"</formula>
    </cfRule>
    <cfRule type="cellIs" dxfId="149" priority="15" stopIfTrue="1" operator="equal">
      <formula>"II"</formula>
    </cfRule>
    <cfRule type="cellIs" dxfId="148" priority="16" stopIfTrue="1" operator="equal">
      <formula>"I"</formula>
    </cfRule>
  </conditionalFormatting>
  <conditionalFormatting sqref="V24">
    <cfRule type="cellIs" dxfId="147" priority="9" operator="equal">
      <formula>"Mejorable"</formula>
    </cfRule>
    <cfRule type="cellIs" dxfId="146" priority="11" stopIfTrue="1" operator="equal">
      <formula>"No Aceptable"</formula>
    </cfRule>
    <cfRule type="cellIs" dxfId="145" priority="12" stopIfTrue="1" operator="equal">
      <formula>"Aceptable"</formula>
    </cfRule>
  </conditionalFormatting>
  <conditionalFormatting sqref="V24">
    <cfRule type="cellIs" dxfId="144" priority="10" operator="equal">
      <formula>"No Aceptable  o Aceptable con control específico"</formula>
    </cfRule>
  </conditionalFormatting>
  <conditionalFormatting sqref="U11:U19 U22 U26:U30">
    <cfRule type="cellIs" dxfId="143" priority="45" stopIfTrue="1" operator="equal">
      <formula>"IV"</formula>
    </cfRule>
    <cfRule type="cellIs" dxfId="142" priority="46" stopIfTrue="1" operator="equal">
      <formula>"III"</formula>
    </cfRule>
    <cfRule type="cellIs" dxfId="141" priority="47" stopIfTrue="1" operator="equal">
      <formula>"II"</formula>
    </cfRule>
    <cfRule type="cellIs" dxfId="140" priority="48" stopIfTrue="1" operator="equal">
      <formula>"I"</formula>
    </cfRule>
  </conditionalFormatting>
  <conditionalFormatting sqref="V11:V19 V22 V26:V30">
    <cfRule type="cellIs" dxfId="139" priority="41" operator="equal">
      <formula>"Mejorable"</formula>
    </cfRule>
    <cfRule type="cellIs" dxfId="138" priority="43" stopIfTrue="1" operator="equal">
      <formula>"No Aceptable"</formula>
    </cfRule>
    <cfRule type="cellIs" dxfId="137" priority="44" stopIfTrue="1" operator="equal">
      <formula>"Aceptable"</formula>
    </cfRule>
  </conditionalFormatting>
  <conditionalFormatting sqref="V11:V19 V22 V26:V30">
    <cfRule type="cellIs" dxfId="136" priority="42" operator="equal">
      <formula>"No Aceptable  o Aceptable con control específico"</formula>
    </cfRule>
  </conditionalFormatting>
  <conditionalFormatting sqref="U20">
    <cfRule type="cellIs" dxfId="135" priority="37" stopIfTrue="1" operator="equal">
      <formula>"IV"</formula>
    </cfRule>
    <cfRule type="cellIs" dxfId="134" priority="38" stopIfTrue="1" operator="equal">
      <formula>"III"</formula>
    </cfRule>
    <cfRule type="cellIs" dxfId="133" priority="39" stopIfTrue="1" operator="equal">
      <formula>"II"</formula>
    </cfRule>
    <cfRule type="cellIs" dxfId="132" priority="40" stopIfTrue="1" operator="equal">
      <formula>"I"</formula>
    </cfRule>
  </conditionalFormatting>
  <conditionalFormatting sqref="V20">
    <cfRule type="cellIs" dxfId="131" priority="33" operator="equal">
      <formula>"Mejorable"</formula>
    </cfRule>
    <cfRule type="cellIs" dxfId="130" priority="35" stopIfTrue="1" operator="equal">
      <formula>"No Aceptable"</formula>
    </cfRule>
    <cfRule type="cellIs" dxfId="129" priority="36" stopIfTrue="1" operator="equal">
      <formula>"Aceptable"</formula>
    </cfRule>
  </conditionalFormatting>
  <conditionalFormatting sqref="V20">
    <cfRule type="cellIs" dxfId="128" priority="34" operator="equal">
      <formula>"No Aceptable  o Aceptable con control específico"</formula>
    </cfRule>
  </conditionalFormatting>
  <conditionalFormatting sqref="U21">
    <cfRule type="cellIs" dxfId="127" priority="29" stopIfTrue="1" operator="equal">
      <formula>"IV"</formula>
    </cfRule>
    <cfRule type="cellIs" dxfId="126" priority="30" stopIfTrue="1" operator="equal">
      <formula>"III"</formula>
    </cfRule>
    <cfRule type="cellIs" dxfId="125" priority="31" stopIfTrue="1" operator="equal">
      <formula>"II"</formula>
    </cfRule>
    <cfRule type="cellIs" dxfId="124" priority="32" stopIfTrue="1" operator="equal">
      <formula>"I"</formula>
    </cfRule>
  </conditionalFormatting>
  <conditionalFormatting sqref="V21">
    <cfRule type="cellIs" dxfId="123" priority="25" operator="equal">
      <formula>"Mejorable"</formula>
    </cfRule>
    <cfRule type="cellIs" dxfId="122" priority="27" stopIfTrue="1" operator="equal">
      <formula>"No Aceptable"</formula>
    </cfRule>
    <cfRule type="cellIs" dxfId="121" priority="28" stopIfTrue="1" operator="equal">
      <formula>"Aceptable"</formula>
    </cfRule>
  </conditionalFormatting>
  <conditionalFormatting sqref="V21">
    <cfRule type="cellIs" dxfId="120" priority="26" operator="equal">
      <formula>"No Aceptable  o Aceptable con control específico"</formula>
    </cfRule>
  </conditionalFormatting>
  <conditionalFormatting sqref="U23">
    <cfRule type="cellIs" dxfId="119" priority="21" stopIfTrue="1" operator="equal">
      <formula>"IV"</formula>
    </cfRule>
    <cfRule type="cellIs" dxfId="118" priority="22" stopIfTrue="1" operator="equal">
      <formula>"III"</formula>
    </cfRule>
    <cfRule type="cellIs" dxfId="117" priority="23" stopIfTrue="1" operator="equal">
      <formula>"II"</formula>
    </cfRule>
    <cfRule type="cellIs" dxfId="116" priority="24" stopIfTrue="1" operator="equal">
      <formula>"I"</formula>
    </cfRule>
  </conditionalFormatting>
  <conditionalFormatting sqref="V23">
    <cfRule type="cellIs" dxfId="115" priority="17" operator="equal">
      <formula>"Mejorable"</formula>
    </cfRule>
    <cfRule type="cellIs" dxfId="114" priority="19" stopIfTrue="1" operator="equal">
      <formula>"No Aceptable"</formula>
    </cfRule>
    <cfRule type="cellIs" dxfId="113" priority="20" stopIfTrue="1" operator="equal">
      <formula>"Aceptable"</formula>
    </cfRule>
  </conditionalFormatting>
  <conditionalFormatting sqref="V23">
    <cfRule type="cellIs" dxfId="112" priority="18" operator="equal">
      <formula>"No Aceptable  o Aceptable con control específico"</formula>
    </cfRule>
  </conditionalFormatting>
  <conditionalFormatting sqref="U25">
    <cfRule type="cellIs" dxfId="111" priority="5" stopIfTrue="1" operator="equal">
      <formula>"IV"</formula>
    </cfRule>
    <cfRule type="cellIs" dxfId="110" priority="6" stopIfTrue="1" operator="equal">
      <formula>"III"</formula>
    </cfRule>
    <cfRule type="cellIs" dxfId="109" priority="7" stopIfTrue="1" operator="equal">
      <formula>"II"</formula>
    </cfRule>
    <cfRule type="cellIs" dxfId="108" priority="8" stopIfTrue="1" operator="equal">
      <formula>"I"</formula>
    </cfRule>
  </conditionalFormatting>
  <conditionalFormatting sqref="V25">
    <cfRule type="cellIs" dxfId="107" priority="1" operator="equal">
      <formula>"Mejorable"</formula>
    </cfRule>
    <cfRule type="cellIs" dxfId="106" priority="3" stopIfTrue="1" operator="equal">
      <formula>"No Aceptable"</formula>
    </cfRule>
    <cfRule type="cellIs" dxfId="105" priority="4" stopIfTrue="1" operator="equal">
      <formula>"Aceptable"</formula>
    </cfRule>
  </conditionalFormatting>
  <conditionalFormatting sqref="V25">
    <cfRule type="cellIs" dxfId="104" priority="2" operator="equal">
      <formula>"No Aceptable  o Aceptable con control específico"</formula>
    </cfRule>
  </conditionalFormatting>
  <dataValidations count="6">
    <dataValidation type="list" allowBlank="1" showInputMessage="1" showErrorMessage="1" sqref="WVF982605:WVF982622 WLJ982605:WLJ982622 AA65101:AE65118 IT65101:IT65118 SP65101:SP65118 ACL65101:ACL65118 AMH65101:AMH65118 AWD65101:AWD65118 BFZ65101:BFZ65118 BPV65101:BPV65118 BZR65101:BZR65118 CJN65101:CJN65118 CTJ65101:CTJ65118 DDF65101:DDF65118 DNB65101:DNB65118 DWX65101:DWX65118 EGT65101:EGT65118 EQP65101:EQP65118 FAL65101:FAL65118 FKH65101:FKH65118 FUD65101:FUD65118 GDZ65101:GDZ65118 GNV65101:GNV65118 GXR65101:GXR65118 HHN65101:HHN65118 HRJ65101:HRJ65118 IBF65101:IBF65118 ILB65101:ILB65118 IUX65101:IUX65118 JET65101:JET65118 JOP65101:JOP65118 JYL65101:JYL65118 KIH65101:KIH65118 KSD65101:KSD65118 LBZ65101:LBZ65118 LLV65101:LLV65118 LVR65101:LVR65118 MFN65101:MFN65118 MPJ65101:MPJ65118 MZF65101:MZF65118 NJB65101:NJB65118 NSX65101:NSX65118 OCT65101:OCT65118 OMP65101:OMP65118 OWL65101:OWL65118 PGH65101:PGH65118 PQD65101:PQD65118 PZZ65101:PZZ65118 QJV65101:QJV65118 QTR65101:QTR65118 RDN65101:RDN65118 RNJ65101:RNJ65118 RXF65101:RXF65118 SHB65101:SHB65118 SQX65101:SQX65118 TAT65101:TAT65118 TKP65101:TKP65118 TUL65101:TUL65118 UEH65101:UEH65118 UOD65101:UOD65118 UXZ65101:UXZ65118 VHV65101:VHV65118 VRR65101:VRR65118 WBN65101:WBN65118 WLJ65101:WLJ65118 WVF65101:WVF65118 AA130637:AE130654 IT130637:IT130654 SP130637:SP130654 ACL130637:ACL130654 AMH130637:AMH130654 AWD130637:AWD130654 BFZ130637:BFZ130654 BPV130637:BPV130654 BZR130637:BZR130654 CJN130637:CJN130654 CTJ130637:CTJ130654 DDF130637:DDF130654 DNB130637:DNB130654 DWX130637:DWX130654 EGT130637:EGT130654 EQP130637:EQP130654 FAL130637:FAL130654 FKH130637:FKH130654 FUD130637:FUD130654 GDZ130637:GDZ130654 GNV130637:GNV130654 GXR130637:GXR130654 HHN130637:HHN130654 HRJ130637:HRJ130654 IBF130637:IBF130654 ILB130637:ILB130654 IUX130637:IUX130654 JET130637:JET130654 JOP130637:JOP130654 JYL130637:JYL130654 KIH130637:KIH130654 KSD130637:KSD130654 LBZ130637:LBZ130654 LLV130637:LLV130654 LVR130637:LVR130654 MFN130637:MFN130654 MPJ130637:MPJ130654 MZF130637:MZF130654 NJB130637:NJB130654 NSX130637:NSX130654 OCT130637:OCT130654 OMP130637:OMP130654 OWL130637:OWL130654 PGH130637:PGH130654 PQD130637:PQD130654 PZZ130637:PZZ130654 QJV130637:QJV130654 QTR130637:QTR130654 RDN130637:RDN130654 RNJ130637:RNJ130654 RXF130637:RXF130654 SHB130637:SHB130654 SQX130637:SQX130654 TAT130637:TAT130654 TKP130637:TKP130654 TUL130637:TUL130654 UEH130637:UEH130654 UOD130637:UOD130654 UXZ130637:UXZ130654 VHV130637:VHV130654 VRR130637:VRR130654 WBN130637:WBN130654 WLJ130637:WLJ130654 WVF130637:WVF130654 AA196173:AE196190 IT196173:IT196190 SP196173:SP196190 ACL196173:ACL196190 AMH196173:AMH196190 AWD196173:AWD196190 BFZ196173:BFZ196190 BPV196173:BPV196190 BZR196173:BZR196190 CJN196173:CJN196190 CTJ196173:CTJ196190 DDF196173:DDF196190 DNB196173:DNB196190 DWX196173:DWX196190 EGT196173:EGT196190 EQP196173:EQP196190 FAL196173:FAL196190 FKH196173:FKH196190 FUD196173:FUD196190 GDZ196173:GDZ196190 GNV196173:GNV196190 GXR196173:GXR196190 HHN196173:HHN196190 HRJ196173:HRJ196190 IBF196173:IBF196190 ILB196173:ILB196190 IUX196173:IUX196190 JET196173:JET196190 JOP196173:JOP196190 JYL196173:JYL196190 KIH196173:KIH196190 KSD196173:KSD196190 LBZ196173:LBZ196190 LLV196173:LLV196190 LVR196173:LVR196190 MFN196173:MFN196190 MPJ196173:MPJ196190 MZF196173:MZF196190 NJB196173:NJB196190 NSX196173:NSX196190 OCT196173:OCT196190 OMP196173:OMP196190 OWL196173:OWL196190 PGH196173:PGH196190 PQD196173:PQD196190 PZZ196173:PZZ196190 QJV196173:QJV196190 QTR196173:QTR196190 RDN196173:RDN196190 RNJ196173:RNJ196190 RXF196173:RXF196190 SHB196173:SHB196190 SQX196173:SQX196190 TAT196173:TAT196190 TKP196173:TKP196190 TUL196173:TUL196190 UEH196173:UEH196190 UOD196173:UOD196190 UXZ196173:UXZ196190 VHV196173:VHV196190 VRR196173:VRR196190 WBN196173:WBN196190 WLJ196173:WLJ196190 WVF196173:WVF196190 AA261709:AE261726 IT261709:IT261726 SP261709:SP261726 ACL261709:ACL261726 AMH261709:AMH261726 AWD261709:AWD261726 BFZ261709:BFZ261726 BPV261709:BPV261726 BZR261709:BZR261726 CJN261709:CJN261726 CTJ261709:CTJ261726 DDF261709:DDF261726 DNB261709:DNB261726 DWX261709:DWX261726 EGT261709:EGT261726 EQP261709:EQP261726 FAL261709:FAL261726 FKH261709:FKH261726 FUD261709:FUD261726 GDZ261709:GDZ261726 GNV261709:GNV261726 GXR261709:GXR261726 HHN261709:HHN261726 HRJ261709:HRJ261726 IBF261709:IBF261726 ILB261709:ILB261726 IUX261709:IUX261726 JET261709:JET261726 JOP261709:JOP261726 JYL261709:JYL261726 KIH261709:KIH261726 KSD261709:KSD261726 LBZ261709:LBZ261726 LLV261709:LLV261726 LVR261709:LVR261726 MFN261709:MFN261726 MPJ261709:MPJ261726 MZF261709:MZF261726 NJB261709:NJB261726 NSX261709:NSX261726 OCT261709:OCT261726 OMP261709:OMP261726 OWL261709:OWL261726 PGH261709:PGH261726 PQD261709:PQD261726 PZZ261709:PZZ261726 QJV261709:QJV261726 QTR261709:QTR261726 RDN261709:RDN261726 RNJ261709:RNJ261726 RXF261709:RXF261726 SHB261709:SHB261726 SQX261709:SQX261726 TAT261709:TAT261726 TKP261709:TKP261726 TUL261709:TUL261726 UEH261709:UEH261726 UOD261709:UOD261726 UXZ261709:UXZ261726 VHV261709:VHV261726 VRR261709:VRR261726 WBN261709:WBN261726 WLJ261709:WLJ261726 WVF261709:WVF261726 AA327245:AE327262 IT327245:IT327262 SP327245:SP327262 ACL327245:ACL327262 AMH327245:AMH327262 AWD327245:AWD327262 BFZ327245:BFZ327262 BPV327245:BPV327262 BZR327245:BZR327262 CJN327245:CJN327262 CTJ327245:CTJ327262 DDF327245:DDF327262 DNB327245:DNB327262 DWX327245:DWX327262 EGT327245:EGT327262 EQP327245:EQP327262 FAL327245:FAL327262 FKH327245:FKH327262 FUD327245:FUD327262 GDZ327245:GDZ327262 GNV327245:GNV327262 GXR327245:GXR327262 HHN327245:HHN327262 HRJ327245:HRJ327262 IBF327245:IBF327262 ILB327245:ILB327262 IUX327245:IUX327262 JET327245:JET327262 JOP327245:JOP327262 JYL327245:JYL327262 KIH327245:KIH327262 KSD327245:KSD327262 LBZ327245:LBZ327262 LLV327245:LLV327262 LVR327245:LVR327262 MFN327245:MFN327262 MPJ327245:MPJ327262 MZF327245:MZF327262 NJB327245:NJB327262 NSX327245:NSX327262 OCT327245:OCT327262 OMP327245:OMP327262 OWL327245:OWL327262 PGH327245:PGH327262 PQD327245:PQD327262 PZZ327245:PZZ327262 QJV327245:QJV327262 QTR327245:QTR327262 RDN327245:RDN327262 RNJ327245:RNJ327262 RXF327245:RXF327262 SHB327245:SHB327262 SQX327245:SQX327262 TAT327245:TAT327262 TKP327245:TKP327262 TUL327245:TUL327262 UEH327245:UEH327262 UOD327245:UOD327262 UXZ327245:UXZ327262 VHV327245:VHV327262 VRR327245:VRR327262 WBN327245:WBN327262 WLJ327245:WLJ327262 WVF327245:WVF327262 AA392781:AE392798 IT392781:IT392798 SP392781:SP392798 ACL392781:ACL392798 AMH392781:AMH392798 AWD392781:AWD392798 BFZ392781:BFZ392798 BPV392781:BPV392798 BZR392781:BZR392798 CJN392781:CJN392798 CTJ392781:CTJ392798 DDF392781:DDF392798 DNB392781:DNB392798 DWX392781:DWX392798 EGT392781:EGT392798 EQP392781:EQP392798 FAL392781:FAL392798 FKH392781:FKH392798 FUD392781:FUD392798 GDZ392781:GDZ392798 GNV392781:GNV392798 GXR392781:GXR392798 HHN392781:HHN392798 HRJ392781:HRJ392798 IBF392781:IBF392798 ILB392781:ILB392798 IUX392781:IUX392798 JET392781:JET392798 JOP392781:JOP392798 JYL392781:JYL392798 KIH392781:KIH392798 KSD392781:KSD392798 LBZ392781:LBZ392798 LLV392781:LLV392798 LVR392781:LVR392798 MFN392781:MFN392798 MPJ392781:MPJ392798 MZF392781:MZF392798 NJB392781:NJB392798 NSX392781:NSX392798 OCT392781:OCT392798 OMP392781:OMP392798 OWL392781:OWL392798 PGH392781:PGH392798 PQD392781:PQD392798 PZZ392781:PZZ392798 QJV392781:QJV392798 QTR392781:QTR392798 RDN392781:RDN392798 RNJ392781:RNJ392798 RXF392781:RXF392798 SHB392781:SHB392798 SQX392781:SQX392798 TAT392781:TAT392798 TKP392781:TKP392798 TUL392781:TUL392798 UEH392781:UEH392798 UOD392781:UOD392798 UXZ392781:UXZ392798 VHV392781:VHV392798 VRR392781:VRR392798 WBN392781:WBN392798 WLJ392781:WLJ392798 WVF392781:WVF392798 AA458317:AE458334 IT458317:IT458334 SP458317:SP458334 ACL458317:ACL458334 AMH458317:AMH458334 AWD458317:AWD458334 BFZ458317:BFZ458334 BPV458317:BPV458334 BZR458317:BZR458334 CJN458317:CJN458334 CTJ458317:CTJ458334 DDF458317:DDF458334 DNB458317:DNB458334 DWX458317:DWX458334 EGT458317:EGT458334 EQP458317:EQP458334 FAL458317:FAL458334 FKH458317:FKH458334 FUD458317:FUD458334 GDZ458317:GDZ458334 GNV458317:GNV458334 GXR458317:GXR458334 HHN458317:HHN458334 HRJ458317:HRJ458334 IBF458317:IBF458334 ILB458317:ILB458334 IUX458317:IUX458334 JET458317:JET458334 JOP458317:JOP458334 JYL458317:JYL458334 KIH458317:KIH458334 KSD458317:KSD458334 LBZ458317:LBZ458334 LLV458317:LLV458334 LVR458317:LVR458334 MFN458317:MFN458334 MPJ458317:MPJ458334 MZF458317:MZF458334 NJB458317:NJB458334 NSX458317:NSX458334 OCT458317:OCT458334 OMP458317:OMP458334 OWL458317:OWL458334 PGH458317:PGH458334 PQD458317:PQD458334 PZZ458317:PZZ458334 QJV458317:QJV458334 QTR458317:QTR458334 RDN458317:RDN458334 RNJ458317:RNJ458334 RXF458317:RXF458334 SHB458317:SHB458334 SQX458317:SQX458334 TAT458317:TAT458334 TKP458317:TKP458334 TUL458317:TUL458334 UEH458317:UEH458334 UOD458317:UOD458334 UXZ458317:UXZ458334 VHV458317:VHV458334 VRR458317:VRR458334 WBN458317:WBN458334 WLJ458317:WLJ458334 WVF458317:WVF458334 AA523853:AE523870 IT523853:IT523870 SP523853:SP523870 ACL523853:ACL523870 AMH523853:AMH523870 AWD523853:AWD523870 BFZ523853:BFZ523870 BPV523853:BPV523870 BZR523853:BZR523870 CJN523853:CJN523870 CTJ523853:CTJ523870 DDF523853:DDF523870 DNB523853:DNB523870 DWX523853:DWX523870 EGT523853:EGT523870 EQP523853:EQP523870 FAL523853:FAL523870 FKH523853:FKH523870 FUD523853:FUD523870 GDZ523853:GDZ523870 GNV523853:GNV523870 GXR523853:GXR523870 HHN523853:HHN523870 HRJ523853:HRJ523870 IBF523853:IBF523870 ILB523853:ILB523870 IUX523853:IUX523870 JET523853:JET523870 JOP523853:JOP523870 JYL523853:JYL523870 KIH523853:KIH523870 KSD523853:KSD523870 LBZ523853:LBZ523870 LLV523853:LLV523870 LVR523853:LVR523870 MFN523853:MFN523870 MPJ523853:MPJ523870 MZF523853:MZF523870 NJB523853:NJB523870 NSX523853:NSX523870 OCT523853:OCT523870 OMP523853:OMP523870 OWL523853:OWL523870 PGH523853:PGH523870 PQD523853:PQD523870 PZZ523853:PZZ523870 QJV523853:QJV523870 QTR523853:QTR523870 RDN523853:RDN523870 RNJ523853:RNJ523870 RXF523853:RXF523870 SHB523853:SHB523870 SQX523853:SQX523870 TAT523853:TAT523870 TKP523853:TKP523870 TUL523853:TUL523870 UEH523853:UEH523870 UOD523853:UOD523870 UXZ523853:UXZ523870 VHV523853:VHV523870 VRR523853:VRR523870 WBN523853:WBN523870 WLJ523853:WLJ523870 WVF523853:WVF523870 AA589389:AE589406 IT589389:IT589406 SP589389:SP589406 ACL589389:ACL589406 AMH589389:AMH589406 AWD589389:AWD589406 BFZ589389:BFZ589406 BPV589389:BPV589406 BZR589389:BZR589406 CJN589389:CJN589406 CTJ589389:CTJ589406 DDF589389:DDF589406 DNB589389:DNB589406 DWX589389:DWX589406 EGT589389:EGT589406 EQP589389:EQP589406 FAL589389:FAL589406 FKH589389:FKH589406 FUD589389:FUD589406 GDZ589389:GDZ589406 GNV589389:GNV589406 GXR589389:GXR589406 HHN589389:HHN589406 HRJ589389:HRJ589406 IBF589389:IBF589406 ILB589389:ILB589406 IUX589389:IUX589406 JET589389:JET589406 JOP589389:JOP589406 JYL589389:JYL589406 KIH589389:KIH589406 KSD589389:KSD589406 LBZ589389:LBZ589406 LLV589389:LLV589406 LVR589389:LVR589406 MFN589389:MFN589406 MPJ589389:MPJ589406 MZF589389:MZF589406 NJB589389:NJB589406 NSX589389:NSX589406 OCT589389:OCT589406 OMP589389:OMP589406 OWL589389:OWL589406 PGH589389:PGH589406 PQD589389:PQD589406 PZZ589389:PZZ589406 QJV589389:QJV589406 QTR589389:QTR589406 RDN589389:RDN589406 RNJ589389:RNJ589406 RXF589389:RXF589406 SHB589389:SHB589406 SQX589389:SQX589406 TAT589389:TAT589406 TKP589389:TKP589406 TUL589389:TUL589406 UEH589389:UEH589406 UOD589389:UOD589406 UXZ589389:UXZ589406 VHV589389:VHV589406 VRR589389:VRR589406 WBN589389:WBN589406 WLJ589389:WLJ589406 WVF589389:WVF589406 AA654925:AE654942 IT654925:IT654942 SP654925:SP654942 ACL654925:ACL654942 AMH654925:AMH654942 AWD654925:AWD654942 BFZ654925:BFZ654942 BPV654925:BPV654942 BZR654925:BZR654942 CJN654925:CJN654942 CTJ654925:CTJ654942 DDF654925:DDF654942 DNB654925:DNB654942 DWX654925:DWX654942 EGT654925:EGT654942 EQP654925:EQP654942 FAL654925:FAL654942 FKH654925:FKH654942 FUD654925:FUD654942 GDZ654925:GDZ654942 GNV654925:GNV654942 GXR654925:GXR654942 HHN654925:HHN654942 HRJ654925:HRJ654942 IBF654925:IBF654942 ILB654925:ILB654942 IUX654925:IUX654942 JET654925:JET654942 JOP654925:JOP654942 JYL654925:JYL654942 KIH654925:KIH654942 KSD654925:KSD654942 LBZ654925:LBZ654942 LLV654925:LLV654942 LVR654925:LVR654942 MFN654925:MFN654942 MPJ654925:MPJ654942 MZF654925:MZF654942 NJB654925:NJB654942 NSX654925:NSX654942 OCT654925:OCT654942 OMP654925:OMP654942 OWL654925:OWL654942 PGH654925:PGH654942 PQD654925:PQD654942 PZZ654925:PZZ654942 QJV654925:QJV654942 QTR654925:QTR654942 RDN654925:RDN654942 RNJ654925:RNJ654942 RXF654925:RXF654942 SHB654925:SHB654942 SQX654925:SQX654942 TAT654925:TAT654942 TKP654925:TKP654942 TUL654925:TUL654942 UEH654925:UEH654942 UOD654925:UOD654942 UXZ654925:UXZ654942 VHV654925:VHV654942 VRR654925:VRR654942 WBN654925:WBN654942 WLJ654925:WLJ654942 WVF654925:WVF654942 AA720461:AE720478 IT720461:IT720478 SP720461:SP720478 ACL720461:ACL720478 AMH720461:AMH720478 AWD720461:AWD720478 BFZ720461:BFZ720478 BPV720461:BPV720478 BZR720461:BZR720478 CJN720461:CJN720478 CTJ720461:CTJ720478 DDF720461:DDF720478 DNB720461:DNB720478 DWX720461:DWX720478 EGT720461:EGT720478 EQP720461:EQP720478 FAL720461:FAL720478 FKH720461:FKH720478 FUD720461:FUD720478 GDZ720461:GDZ720478 GNV720461:GNV720478 GXR720461:GXR720478 HHN720461:HHN720478 HRJ720461:HRJ720478 IBF720461:IBF720478 ILB720461:ILB720478 IUX720461:IUX720478 JET720461:JET720478 JOP720461:JOP720478 JYL720461:JYL720478 KIH720461:KIH720478 KSD720461:KSD720478 LBZ720461:LBZ720478 LLV720461:LLV720478 LVR720461:LVR720478 MFN720461:MFN720478 MPJ720461:MPJ720478 MZF720461:MZF720478 NJB720461:NJB720478 NSX720461:NSX720478 OCT720461:OCT720478 OMP720461:OMP720478 OWL720461:OWL720478 PGH720461:PGH720478 PQD720461:PQD720478 PZZ720461:PZZ720478 QJV720461:QJV720478 QTR720461:QTR720478 RDN720461:RDN720478 RNJ720461:RNJ720478 RXF720461:RXF720478 SHB720461:SHB720478 SQX720461:SQX720478 TAT720461:TAT720478 TKP720461:TKP720478 TUL720461:TUL720478 UEH720461:UEH720478 UOD720461:UOD720478 UXZ720461:UXZ720478 VHV720461:VHV720478 VRR720461:VRR720478 WBN720461:WBN720478 WLJ720461:WLJ720478 WVF720461:WVF720478 AA785997:AE786014 IT785997:IT786014 SP785997:SP786014 ACL785997:ACL786014 AMH785997:AMH786014 AWD785997:AWD786014 BFZ785997:BFZ786014 BPV785997:BPV786014 BZR785997:BZR786014 CJN785997:CJN786014 CTJ785997:CTJ786014 DDF785997:DDF786014 DNB785997:DNB786014 DWX785997:DWX786014 EGT785997:EGT786014 EQP785997:EQP786014 FAL785997:FAL786014 FKH785997:FKH786014 FUD785997:FUD786014 GDZ785997:GDZ786014 GNV785997:GNV786014 GXR785997:GXR786014 HHN785997:HHN786014 HRJ785997:HRJ786014 IBF785997:IBF786014 ILB785997:ILB786014 IUX785997:IUX786014 JET785997:JET786014 JOP785997:JOP786014 JYL785997:JYL786014 KIH785997:KIH786014 KSD785997:KSD786014 LBZ785997:LBZ786014 LLV785997:LLV786014 LVR785997:LVR786014 MFN785997:MFN786014 MPJ785997:MPJ786014 MZF785997:MZF786014 NJB785997:NJB786014 NSX785997:NSX786014 OCT785997:OCT786014 OMP785997:OMP786014 OWL785997:OWL786014 PGH785997:PGH786014 PQD785997:PQD786014 PZZ785997:PZZ786014 QJV785997:QJV786014 QTR785997:QTR786014 RDN785997:RDN786014 RNJ785997:RNJ786014 RXF785997:RXF786014 SHB785997:SHB786014 SQX785997:SQX786014 TAT785997:TAT786014 TKP785997:TKP786014 TUL785997:TUL786014 UEH785997:UEH786014 UOD785997:UOD786014 UXZ785997:UXZ786014 VHV785997:VHV786014 VRR785997:VRR786014 WBN785997:WBN786014 WLJ785997:WLJ786014 WVF785997:WVF786014 AA851533:AE851550 IT851533:IT851550 SP851533:SP851550 ACL851533:ACL851550 AMH851533:AMH851550 AWD851533:AWD851550 BFZ851533:BFZ851550 BPV851533:BPV851550 BZR851533:BZR851550 CJN851533:CJN851550 CTJ851533:CTJ851550 DDF851533:DDF851550 DNB851533:DNB851550 DWX851533:DWX851550 EGT851533:EGT851550 EQP851533:EQP851550 FAL851533:FAL851550 FKH851533:FKH851550 FUD851533:FUD851550 GDZ851533:GDZ851550 GNV851533:GNV851550 GXR851533:GXR851550 HHN851533:HHN851550 HRJ851533:HRJ851550 IBF851533:IBF851550 ILB851533:ILB851550 IUX851533:IUX851550 JET851533:JET851550 JOP851533:JOP851550 JYL851533:JYL851550 KIH851533:KIH851550 KSD851533:KSD851550 LBZ851533:LBZ851550 LLV851533:LLV851550 LVR851533:LVR851550 MFN851533:MFN851550 MPJ851533:MPJ851550 MZF851533:MZF851550 NJB851533:NJB851550 NSX851533:NSX851550 OCT851533:OCT851550 OMP851533:OMP851550 OWL851533:OWL851550 PGH851533:PGH851550 PQD851533:PQD851550 PZZ851533:PZZ851550 QJV851533:QJV851550 QTR851533:QTR851550 RDN851533:RDN851550 RNJ851533:RNJ851550 RXF851533:RXF851550 SHB851533:SHB851550 SQX851533:SQX851550 TAT851533:TAT851550 TKP851533:TKP851550 TUL851533:TUL851550 UEH851533:UEH851550 UOD851533:UOD851550 UXZ851533:UXZ851550 VHV851533:VHV851550 VRR851533:VRR851550 WBN851533:WBN851550 WLJ851533:WLJ851550 WVF851533:WVF851550 AA917069:AE917086 IT917069:IT917086 SP917069:SP917086 ACL917069:ACL917086 AMH917069:AMH917086 AWD917069:AWD917086 BFZ917069:BFZ917086 BPV917069:BPV917086 BZR917069:BZR917086 CJN917069:CJN917086 CTJ917069:CTJ917086 DDF917069:DDF917086 DNB917069:DNB917086 DWX917069:DWX917086 EGT917069:EGT917086 EQP917069:EQP917086 FAL917069:FAL917086 FKH917069:FKH917086 FUD917069:FUD917086 GDZ917069:GDZ917086 GNV917069:GNV917086 GXR917069:GXR917086 HHN917069:HHN917086 HRJ917069:HRJ917086 IBF917069:IBF917086 ILB917069:ILB917086 IUX917069:IUX917086 JET917069:JET917086 JOP917069:JOP917086 JYL917069:JYL917086 KIH917069:KIH917086 KSD917069:KSD917086 LBZ917069:LBZ917086 LLV917069:LLV917086 LVR917069:LVR917086 MFN917069:MFN917086 MPJ917069:MPJ917086 MZF917069:MZF917086 NJB917069:NJB917086 NSX917069:NSX917086 OCT917069:OCT917086 OMP917069:OMP917086 OWL917069:OWL917086 PGH917069:PGH917086 PQD917069:PQD917086 PZZ917069:PZZ917086 QJV917069:QJV917086 QTR917069:QTR917086 RDN917069:RDN917086 RNJ917069:RNJ917086 RXF917069:RXF917086 SHB917069:SHB917086 SQX917069:SQX917086 TAT917069:TAT917086 TKP917069:TKP917086 TUL917069:TUL917086 UEH917069:UEH917086 UOD917069:UOD917086 UXZ917069:UXZ917086 VHV917069:VHV917086 VRR917069:VRR917086 WBN917069:WBN917086 WLJ917069:WLJ917086 WVF917069:WVF917086 AA982605:AE982622 IT982605:IT982622 SP982605:SP982622 ACL982605:ACL982622 AMH982605:AMH982622 AWD982605:AWD982622 BFZ982605:BFZ982622 BPV982605:BPV982622 BZR982605:BZR982622 CJN982605:CJN982622 CTJ982605:CTJ982622 DDF982605:DDF982622 DNB982605:DNB982622 DWX982605:DWX982622 EGT982605:EGT982622 EQP982605:EQP982622 FAL982605:FAL982622 FKH982605:FKH982622 FUD982605:FUD982622 GDZ982605:GDZ982622 GNV982605:GNV982622 GXR982605:GXR982622 HHN982605:HHN982622 HRJ982605:HRJ982622 IBF982605:IBF982622 ILB982605:ILB982622 IUX982605:IUX982622 JET982605:JET982622 JOP982605:JOP982622 JYL982605:JYL982622 KIH982605:KIH982622 KSD982605:KSD982622 LBZ982605:LBZ982622 LLV982605:LLV982622 LVR982605:LVR982622 MFN982605:MFN982622 MPJ982605:MPJ982622 MZF982605:MZF982622 NJB982605:NJB982622 NSX982605:NSX982622 OCT982605:OCT982622 OMP982605:OMP982622 OWL982605:OWL982622 PGH982605:PGH982622 PQD982605:PQD982622 PZZ982605:PZZ982622 QJV982605:QJV982622 QTR982605:QTR982622 RDN982605:RDN982622 RNJ982605:RNJ982622 RXF982605:RXF982622 SHB982605:SHB982622 SQX982605:SQX982622 TAT982605:TAT982622 TKP982605:TKP982622 TUL982605:TUL982622 UEH982605:UEH982622 UOD982605:UOD982622 UXZ982605:UXZ982622 VHV982605:VHV982622 VRR982605:VRR982622 WBN982605:WBN982622">
      <formula1>#REF!</formula1>
    </dataValidation>
    <dataValidation type="list" allowBlank="1" showInputMessage="1" showErrorMessage="1" sqref="E11:E30">
      <formula1>RUTINARIA</formula1>
    </dataValidation>
    <dataValidation type="list" allowBlank="1" showInputMessage="1" showErrorMessage="1" sqref="L11:L30">
      <formula1>NIVELDEFICIENCIA</formula1>
    </dataValidation>
    <dataValidation type="list" allowBlank="1" showInputMessage="1" showErrorMessage="1" sqref="N11:N30">
      <formula1>NIVELEXPOSICION</formula1>
    </dataValidation>
    <dataValidation type="list" allowBlank="1" showInputMessage="1" showErrorMessage="1" sqref="R11:R30">
      <formula1>NIVELCONSECUENCIA</formula1>
    </dataValidation>
    <dataValidation type="list" allowBlank="1" showInputMessage="1" showErrorMessage="1" sqref="G28:G29">
      <formula1>$J$2:$J$46</formula1>
    </dataValidation>
  </dataValidations>
  <printOptions horizontalCentered="1"/>
  <pageMargins left="0.23622047244094491" right="0.23622047244094491" top="0.39370078740157483" bottom="0.39370078740157483" header="0.31496062992125984" footer="0.31496062992125984"/>
  <pageSetup scale="22"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Datos!$I$2:$I$9</xm:f>
          </x14:formula1>
          <xm:sqref>F11</xm:sqref>
        </x14:dataValidation>
        <x14:dataValidation type="list" allowBlank="1" showInputMessage="1" showErrorMessage="1">
          <x14:formula1>
            <xm:f>Datos!$I$2:$I$10</xm:f>
          </x14:formula1>
          <xm:sqref>F12:F29</xm:sqref>
        </x14:dataValidation>
        <x14:dataValidation type="list" allowBlank="1" showInputMessage="1" showErrorMessage="1">
          <x14:formula1>
            <xm:f>Datos!$J$2:$J$49</xm:f>
          </x14:formula1>
          <xm:sqref>G11:G27</xm:sqref>
        </x14:dataValidation>
        <x14:dataValidation type="list" allowBlank="1" showInputMessage="1" showErrorMessage="1">
          <x14:formula1>
            <xm:f>Datos!$A$2:$A$4</xm:f>
          </x14:formula1>
          <xm:sqref>Z11:Z26 Z28:Z29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6"/>
  <sheetViews>
    <sheetView showGridLines="0" zoomScale="70" zoomScaleNormal="70" zoomScaleSheetLayoutView="80" workbookViewId="0">
      <pane ySplit="10" topLeftCell="A14" activePane="bottomLeft" state="frozen"/>
      <selection activeCell="F1" sqref="F1"/>
      <selection pane="bottomLeft" activeCell="C11" sqref="C11:C30"/>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35.42578125" style="10" customWidth="1"/>
    <col min="8" max="8" width="35.42578125" style="4" customWidth="1"/>
    <col min="9" max="11" width="17.140625" style="4" customWidth="1"/>
    <col min="12" max="12" width="3.28515625" style="12" customWidth="1"/>
    <col min="13" max="13" width="6.5703125" style="81" customWidth="1"/>
    <col min="14" max="14" width="6.5703125" style="12" customWidth="1"/>
    <col min="15" max="15" width="6.5703125" style="76" customWidth="1"/>
    <col min="16" max="16" width="6.5703125" style="12" customWidth="1"/>
    <col min="17" max="17" width="6.5703125" style="76" customWidth="1"/>
    <col min="18" max="18" width="6.5703125" style="12" customWidth="1"/>
    <col min="19" max="19" width="6.5703125" style="76" customWidth="1"/>
    <col min="20" max="21" width="6.5703125" style="12" customWidth="1"/>
    <col min="22" max="22" width="6.5703125" style="76" customWidth="1"/>
    <col min="23" max="23" width="7" style="26" customWidth="1"/>
    <col min="24" max="24" width="7" style="4" customWidth="1"/>
    <col min="25" max="25" width="6.7109375" style="14" customWidth="1"/>
    <col min="26" max="26" width="40" style="14" customWidth="1"/>
    <col min="27"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M1" s="75"/>
      <c r="O1" s="75"/>
      <c r="Q1" s="75"/>
      <c r="S1" s="75"/>
      <c r="V1" s="75"/>
      <c r="W1" s="29"/>
    </row>
    <row r="2" spans="1:33" s="6" customFormat="1" ht="90.7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M3" s="75"/>
      <c r="O3" s="75"/>
      <c r="Q3" s="75"/>
      <c r="S3" s="75"/>
      <c r="V3" s="75"/>
      <c r="W3" s="29"/>
    </row>
    <row r="5" spans="1:33" ht="39.6" customHeight="1" x14ac:dyDescent="0.25">
      <c r="A5" s="89" t="s">
        <v>34</v>
      </c>
      <c r="B5" s="90"/>
      <c r="C5" s="90"/>
      <c r="D5" s="91" t="s">
        <v>215</v>
      </c>
      <c r="E5" s="92"/>
      <c r="F5" s="93"/>
      <c r="H5" s="11" t="s">
        <v>35</v>
      </c>
      <c r="I5" s="94">
        <v>43191</v>
      </c>
      <c r="J5" s="95"/>
    </row>
    <row r="6" spans="1:33" ht="16.5" thickBot="1" x14ac:dyDescent="0.3"/>
    <row r="7" spans="1:33" s="15" customFormat="1" ht="30" customHeight="1" x14ac:dyDescent="0.25">
      <c r="A7" s="96" t="s">
        <v>0</v>
      </c>
      <c r="B7" s="97" t="s">
        <v>14</v>
      </c>
      <c r="C7" s="96" t="s">
        <v>5</v>
      </c>
      <c r="D7" s="100" t="s">
        <v>53</v>
      </c>
      <c r="E7" s="97" t="s">
        <v>15</v>
      </c>
      <c r="F7" s="101" t="s">
        <v>1</v>
      </c>
      <c r="G7" s="101"/>
      <c r="H7" s="101" t="s">
        <v>18</v>
      </c>
      <c r="I7" s="130" t="s">
        <v>6</v>
      </c>
      <c r="J7" s="131"/>
      <c r="K7" s="132"/>
      <c r="L7" s="106" t="s">
        <v>2</v>
      </c>
      <c r="M7" s="107"/>
      <c r="N7" s="107"/>
      <c r="O7" s="107"/>
      <c r="P7" s="107"/>
      <c r="Q7" s="107"/>
      <c r="R7" s="107"/>
      <c r="S7" s="107"/>
      <c r="T7" s="107"/>
      <c r="U7" s="108"/>
      <c r="V7" s="115" t="s">
        <v>10</v>
      </c>
      <c r="W7" s="118" t="s">
        <v>19</v>
      </c>
      <c r="X7" s="118"/>
      <c r="Y7" s="118"/>
      <c r="Z7" s="119" t="s">
        <v>54</v>
      </c>
      <c r="AA7" s="124" t="s">
        <v>7</v>
      </c>
      <c r="AB7" s="124"/>
      <c r="AC7" s="124"/>
      <c r="AD7" s="124"/>
      <c r="AE7" s="125"/>
      <c r="AF7" s="102" t="s">
        <v>120</v>
      </c>
    </row>
    <row r="8" spans="1:33" s="15" customFormat="1" ht="25.5" customHeight="1" x14ac:dyDescent="0.25">
      <c r="A8" s="96"/>
      <c r="B8" s="98"/>
      <c r="C8" s="96"/>
      <c r="D8" s="98"/>
      <c r="E8" s="98"/>
      <c r="F8" s="101"/>
      <c r="G8" s="101"/>
      <c r="H8" s="101"/>
      <c r="I8" s="133"/>
      <c r="J8" s="134"/>
      <c r="K8" s="135"/>
      <c r="L8" s="109"/>
      <c r="M8" s="110"/>
      <c r="N8" s="110"/>
      <c r="O8" s="110"/>
      <c r="P8" s="110"/>
      <c r="Q8" s="110"/>
      <c r="R8" s="110"/>
      <c r="S8" s="110"/>
      <c r="T8" s="110"/>
      <c r="U8" s="111"/>
      <c r="V8" s="116"/>
      <c r="W8" s="118"/>
      <c r="X8" s="118"/>
      <c r="Y8" s="118"/>
      <c r="Z8" s="120"/>
      <c r="AA8" s="126"/>
      <c r="AB8" s="126"/>
      <c r="AC8" s="126"/>
      <c r="AD8" s="126"/>
      <c r="AE8" s="127"/>
      <c r="AF8" s="102"/>
    </row>
    <row r="9" spans="1:33" s="15" customFormat="1" ht="25.5" customHeight="1" x14ac:dyDescent="0.25">
      <c r="A9" s="96"/>
      <c r="B9" s="98"/>
      <c r="C9" s="96"/>
      <c r="D9" s="98"/>
      <c r="E9" s="98"/>
      <c r="F9" s="101"/>
      <c r="G9" s="101"/>
      <c r="H9" s="101"/>
      <c r="I9" s="133"/>
      <c r="J9" s="134"/>
      <c r="K9" s="135"/>
      <c r="L9" s="112"/>
      <c r="M9" s="113"/>
      <c r="N9" s="113"/>
      <c r="O9" s="113"/>
      <c r="P9" s="113"/>
      <c r="Q9" s="113"/>
      <c r="R9" s="113"/>
      <c r="S9" s="113"/>
      <c r="T9" s="113"/>
      <c r="U9" s="114"/>
      <c r="V9" s="116"/>
      <c r="W9" s="118"/>
      <c r="X9" s="118"/>
      <c r="Y9" s="118"/>
      <c r="Z9" s="120"/>
      <c r="AA9" s="128"/>
      <c r="AB9" s="128"/>
      <c r="AC9" s="128"/>
      <c r="AD9" s="128"/>
      <c r="AE9" s="129"/>
      <c r="AF9" s="102"/>
    </row>
    <row r="10" spans="1:33" s="15" customFormat="1" ht="126" customHeight="1" x14ac:dyDescent="0.25">
      <c r="A10" s="96"/>
      <c r="B10" s="99"/>
      <c r="C10" s="96"/>
      <c r="D10" s="99"/>
      <c r="E10" s="99"/>
      <c r="F10" s="47" t="s">
        <v>3</v>
      </c>
      <c r="G10" s="47"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2" customFormat="1" ht="240" customHeight="1" x14ac:dyDescent="0.25">
      <c r="A11" s="136" t="s">
        <v>209</v>
      </c>
      <c r="B11" s="136" t="s">
        <v>108</v>
      </c>
      <c r="C11" s="139" t="s">
        <v>248</v>
      </c>
      <c r="D11" s="139" t="s">
        <v>103</v>
      </c>
      <c r="E11" s="46" t="s">
        <v>104</v>
      </c>
      <c r="F11" s="37" t="s">
        <v>52</v>
      </c>
      <c r="G11" s="38" t="s">
        <v>55</v>
      </c>
      <c r="H11" s="43" t="s">
        <v>126</v>
      </c>
      <c r="I11" s="27" t="s">
        <v>113</v>
      </c>
      <c r="J11" s="28" t="s">
        <v>114</v>
      </c>
      <c r="K11" s="27" t="s">
        <v>115</v>
      </c>
      <c r="L11" s="18">
        <v>2</v>
      </c>
      <c r="M11" s="67" t="str">
        <f t="shared" ref="M11:M30" si="0">+IF(L11="","Bajo",IF(L11=2,"Medio",IF(L11=6,"Alto",IF(L11=10,"Muy Alto",""))))</f>
        <v>Medio</v>
      </c>
      <c r="N11" s="18">
        <v>1</v>
      </c>
      <c r="O11" s="67" t="str">
        <f t="shared" ref="O11:O30" si="1">+IF(N11=0,"",IF(N11=1,"Esporádica",IF(N11=2,"Ocasional",IF(N11=3,"Frecuente",IF(N11=4,"Continua","")))))</f>
        <v>Esporádica</v>
      </c>
      <c r="P11" s="20">
        <f t="shared" ref="P11:P30" si="2">+IF(L11="",N11,(N11*L11))</f>
        <v>2</v>
      </c>
      <c r="Q11" s="80" t="str">
        <f t="shared" ref="Q11:Q30" si="3">+IF(P11=0,"",IF(P11&lt;5,"Bajo",IF(P11&lt;9,"Medio",IF(P11&lt;21,"Alto",IF(P11&lt;41,"Muy Alto","")))))</f>
        <v>Bajo</v>
      </c>
      <c r="R11" s="18">
        <v>10</v>
      </c>
      <c r="S11" s="67" t="str">
        <f t="shared" ref="S11:S30" si="4">+IF(R11=0,"",IF(R11&lt;11,"Leve",IF(R11&lt;26,"Grave",IF(R11&lt;61,"Muy Grave",IF(R11&lt;101,"Muerte","")))))</f>
        <v>Leve</v>
      </c>
      <c r="T11" s="20">
        <f t="shared" ref="T11:T30" si="5">+R11*P11</f>
        <v>20</v>
      </c>
      <c r="U11" s="20" t="str">
        <f t="shared" ref="U11:U30" si="6">+IF(T11=0,"",IF(T11&lt;21,"IV",IF(T11&lt;121,"III",IF(T11&lt;501,"II",IF(T11&lt;4001,"I","")))))</f>
        <v>IV</v>
      </c>
      <c r="V11" s="79" t="str">
        <f t="shared" ref="V11:V30" si="7">+IF(U11=0,"",IF(U11="I","No Aceptable",IF(U11="II","No Aceptable  o Aceptable con control específico",IF(U11="III","Mejorable",IF(U11="IV","Aceptable","")))))</f>
        <v>Aceptable</v>
      </c>
      <c r="W11" s="42">
        <v>1</v>
      </c>
      <c r="X11" s="42"/>
      <c r="Y11" s="19">
        <f>+W11+X11</f>
        <v>1</v>
      </c>
      <c r="Z11" s="46" t="s">
        <v>104</v>
      </c>
      <c r="AA11" s="33" t="s">
        <v>112</v>
      </c>
      <c r="AB11" s="33" t="s">
        <v>112</v>
      </c>
      <c r="AC11" s="34" t="s">
        <v>127</v>
      </c>
      <c r="AD11" s="35" t="s">
        <v>128</v>
      </c>
      <c r="AE11" s="34" t="s">
        <v>129</v>
      </c>
      <c r="AF11" s="40" t="s">
        <v>224</v>
      </c>
    </row>
    <row r="12" spans="1:33" s="32" customFormat="1" ht="240" x14ac:dyDescent="0.25">
      <c r="A12" s="137"/>
      <c r="B12" s="137"/>
      <c r="C12" s="140"/>
      <c r="D12" s="140"/>
      <c r="E12" s="46" t="s">
        <v>104</v>
      </c>
      <c r="F12" s="37" t="s">
        <v>52</v>
      </c>
      <c r="G12" s="38" t="s">
        <v>58</v>
      </c>
      <c r="H12" s="43" t="s">
        <v>126</v>
      </c>
      <c r="I12" s="27" t="s">
        <v>113</v>
      </c>
      <c r="J12" s="28" t="s">
        <v>114</v>
      </c>
      <c r="K12" s="27" t="s">
        <v>115</v>
      </c>
      <c r="L12" s="18">
        <v>2</v>
      </c>
      <c r="M12" s="67" t="str">
        <f t="shared" si="0"/>
        <v>Medio</v>
      </c>
      <c r="N12" s="18">
        <v>1</v>
      </c>
      <c r="O12" s="67" t="str">
        <f t="shared" si="1"/>
        <v>Esporádica</v>
      </c>
      <c r="P12" s="20">
        <f t="shared" si="2"/>
        <v>2</v>
      </c>
      <c r="Q12" s="80" t="str">
        <f t="shared" si="3"/>
        <v>Bajo</v>
      </c>
      <c r="R12" s="18">
        <v>10</v>
      </c>
      <c r="S12" s="67" t="str">
        <f t="shared" si="4"/>
        <v>Leve</v>
      </c>
      <c r="T12" s="20">
        <f t="shared" si="5"/>
        <v>20</v>
      </c>
      <c r="U12" s="20" t="str">
        <f t="shared" si="6"/>
        <v>IV</v>
      </c>
      <c r="V12" s="79" t="str">
        <f t="shared" si="7"/>
        <v>Aceptable</v>
      </c>
      <c r="W12" s="42">
        <v>1</v>
      </c>
      <c r="X12" s="42"/>
      <c r="Y12" s="19"/>
      <c r="Z12" s="46" t="s">
        <v>104</v>
      </c>
      <c r="AA12" s="33" t="s">
        <v>112</v>
      </c>
      <c r="AB12" s="33" t="s">
        <v>112</v>
      </c>
      <c r="AC12" s="34" t="s">
        <v>127</v>
      </c>
      <c r="AD12" s="35" t="s">
        <v>128</v>
      </c>
      <c r="AE12" s="34" t="s">
        <v>129</v>
      </c>
      <c r="AF12" s="40" t="s">
        <v>224</v>
      </c>
    </row>
    <row r="13" spans="1:33" s="32" customFormat="1" ht="240" x14ac:dyDescent="0.25">
      <c r="A13" s="137"/>
      <c r="B13" s="137"/>
      <c r="C13" s="140"/>
      <c r="D13" s="140"/>
      <c r="E13" s="46" t="s">
        <v>104</v>
      </c>
      <c r="F13" s="37" t="s">
        <v>52</v>
      </c>
      <c r="G13" s="38" t="s">
        <v>59</v>
      </c>
      <c r="H13" s="43" t="s">
        <v>126</v>
      </c>
      <c r="I13" s="27" t="s">
        <v>113</v>
      </c>
      <c r="J13" s="28" t="s">
        <v>114</v>
      </c>
      <c r="K13" s="27" t="s">
        <v>115</v>
      </c>
      <c r="L13" s="18"/>
      <c r="M13" s="67" t="str">
        <f t="shared" si="0"/>
        <v>Bajo</v>
      </c>
      <c r="N13" s="18">
        <v>1</v>
      </c>
      <c r="O13" s="67" t="str">
        <f t="shared" si="1"/>
        <v>Esporádica</v>
      </c>
      <c r="P13" s="20">
        <f t="shared" si="2"/>
        <v>1</v>
      </c>
      <c r="Q13" s="80" t="str">
        <f t="shared" si="3"/>
        <v>Bajo</v>
      </c>
      <c r="R13" s="18">
        <v>25</v>
      </c>
      <c r="S13" s="67" t="str">
        <f t="shared" si="4"/>
        <v>Grave</v>
      </c>
      <c r="T13" s="20">
        <f t="shared" si="5"/>
        <v>25</v>
      </c>
      <c r="U13" s="20" t="str">
        <f t="shared" si="6"/>
        <v>III</v>
      </c>
      <c r="V13" s="79" t="str">
        <f t="shared" si="7"/>
        <v>Mejorable</v>
      </c>
      <c r="W13" s="42">
        <v>1</v>
      </c>
      <c r="X13" s="42"/>
      <c r="Y13" s="19"/>
      <c r="Z13" s="46" t="s">
        <v>104</v>
      </c>
      <c r="AA13" s="33" t="s">
        <v>112</v>
      </c>
      <c r="AB13" s="33" t="s">
        <v>112</v>
      </c>
      <c r="AC13" s="34" t="s">
        <v>127</v>
      </c>
      <c r="AD13" s="35" t="s">
        <v>128</v>
      </c>
      <c r="AE13" s="34" t="s">
        <v>129</v>
      </c>
      <c r="AF13" s="40" t="s">
        <v>224</v>
      </c>
    </row>
    <row r="14" spans="1:33" s="32" customFormat="1" ht="391.5" customHeight="1" x14ac:dyDescent="0.25">
      <c r="A14" s="137"/>
      <c r="B14" s="137"/>
      <c r="C14" s="140"/>
      <c r="D14" s="140"/>
      <c r="E14" s="46" t="s">
        <v>104</v>
      </c>
      <c r="F14" s="37" t="s">
        <v>61</v>
      </c>
      <c r="G14" s="38" t="s">
        <v>97</v>
      </c>
      <c r="H14" s="39" t="s">
        <v>130</v>
      </c>
      <c r="I14" s="8" t="s">
        <v>39</v>
      </c>
      <c r="J14" s="8" t="s">
        <v>47</v>
      </c>
      <c r="K14" s="8" t="s">
        <v>117</v>
      </c>
      <c r="L14" s="18">
        <v>2</v>
      </c>
      <c r="M14" s="67" t="str">
        <f t="shared" si="0"/>
        <v>Medio</v>
      </c>
      <c r="N14" s="18">
        <v>3</v>
      </c>
      <c r="O14" s="67" t="str">
        <f t="shared" si="1"/>
        <v>Frecuente</v>
      </c>
      <c r="P14" s="20">
        <f t="shared" si="2"/>
        <v>6</v>
      </c>
      <c r="Q14" s="80" t="str">
        <f t="shared" si="3"/>
        <v>Medio</v>
      </c>
      <c r="R14" s="18">
        <v>10</v>
      </c>
      <c r="S14" s="67" t="str">
        <f t="shared" si="4"/>
        <v>Leve</v>
      </c>
      <c r="T14" s="20">
        <f t="shared" si="5"/>
        <v>60</v>
      </c>
      <c r="U14" s="20" t="str">
        <f t="shared" si="6"/>
        <v>III</v>
      </c>
      <c r="V14" s="79" t="str">
        <f t="shared" si="7"/>
        <v>Mejorable</v>
      </c>
      <c r="W14" s="42">
        <v>1</v>
      </c>
      <c r="X14" s="42"/>
      <c r="Y14" s="19"/>
      <c r="Z14" s="46" t="s">
        <v>105</v>
      </c>
      <c r="AA14" s="33" t="s">
        <v>112</v>
      </c>
      <c r="AB14" s="48" t="s">
        <v>131</v>
      </c>
      <c r="AC14" s="48" t="s">
        <v>132</v>
      </c>
      <c r="AD14" s="48" t="s">
        <v>133</v>
      </c>
      <c r="AE14" s="33" t="s">
        <v>112</v>
      </c>
      <c r="AF14" s="48" t="s">
        <v>134</v>
      </c>
      <c r="AG14" s="49"/>
    </row>
    <row r="15" spans="1:33" s="32" customFormat="1" ht="409.5" x14ac:dyDescent="0.25">
      <c r="A15" s="137"/>
      <c r="B15" s="137"/>
      <c r="C15" s="140"/>
      <c r="D15" s="140"/>
      <c r="E15" s="46" t="s">
        <v>104</v>
      </c>
      <c r="F15" s="37" t="s">
        <v>61</v>
      </c>
      <c r="G15" s="38" t="s">
        <v>63</v>
      </c>
      <c r="H15" s="39" t="s">
        <v>135</v>
      </c>
      <c r="I15" s="8" t="s">
        <v>39</v>
      </c>
      <c r="J15" s="8" t="s">
        <v>136</v>
      </c>
      <c r="K15" s="8" t="s">
        <v>117</v>
      </c>
      <c r="L15" s="18">
        <v>2</v>
      </c>
      <c r="M15" s="67" t="str">
        <f t="shared" si="0"/>
        <v>Medio</v>
      </c>
      <c r="N15" s="18">
        <v>3</v>
      </c>
      <c r="O15" s="67" t="str">
        <f t="shared" si="1"/>
        <v>Frecuente</v>
      </c>
      <c r="P15" s="20">
        <f t="shared" si="2"/>
        <v>6</v>
      </c>
      <c r="Q15" s="80" t="str">
        <f t="shared" si="3"/>
        <v>Medio</v>
      </c>
      <c r="R15" s="18">
        <v>25</v>
      </c>
      <c r="S15" s="67" t="str">
        <f t="shared" si="4"/>
        <v>Grave</v>
      </c>
      <c r="T15" s="20">
        <f t="shared" si="5"/>
        <v>150</v>
      </c>
      <c r="U15" s="20" t="str">
        <f t="shared" si="6"/>
        <v>II</v>
      </c>
      <c r="V15" s="79" t="str">
        <f t="shared" si="7"/>
        <v>No Aceptable  o Aceptable con control específico</v>
      </c>
      <c r="W15" s="42">
        <v>1</v>
      </c>
      <c r="X15" s="42"/>
      <c r="Y15" s="19"/>
      <c r="Z15" s="46" t="s">
        <v>104</v>
      </c>
      <c r="AA15" s="33" t="s">
        <v>112</v>
      </c>
      <c r="AB15" s="33" t="s">
        <v>112</v>
      </c>
      <c r="AC15" s="48" t="s">
        <v>132</v>
      </c>
      <c r="AD15" s="48" t="s">
        <v>116</v>
      </c>
      <c r="AE15" s="33" t="s">
        <v>112</v>
      </c>
      <c r="AF15" s="48" t="s">
        <v>134</v>
      </c>
      <c r="AG15" s="49"/>
    </row>
    <row r="16" spans="1:33" s="32" customFormat="1" ht="225" x14ac:dyDescent="0.25">
      <c r="A16" s="137"/>
      <c r="B16" s="137"/>
      <c r="C16" s="140"/>
      <c r="D16" s="140"/>
      <c r="E16" s="46" t="s">
        <v>104</v>
      </c>
      <c r="F16" s="37" t="s">
        <v>65</v>
      </c>
      <c r="G16" s="38" t="s">
        <v>66</v>
      </c>
      <c r="H16" s="39" t="s">
        <v>137</v>
      </c>
      <c r="I16" s="8" t="s">
        <v>45</v>
      </c>
      <c r="J16" s="8" t="s">
        <v>46</v>
      </c>
      <c r="K16" s="8" t="s">
        <v>39</v>
      </c>
      <c r="L16" s="18"/>
      <c r="M16" s="67" t="str">
        <f t="shared" si="0"/>
        <v>Bajo</v>
      </c>
      <c r="N16" s="18">
        <v>1</v>
      </c>
      <c r="O16" s="67" t="str">
        <f t="shared" si="1"/>
        <v>Esporádica</v>
      </c>
      <c r="P16" s="20">
        <f t="shared" si="2"/>
        <v>1</v>
      </c>
      <c r="Q16" s="80" t="str">
        <f t="shared" si="3"/>
        <v>Bajo</v>
      </c>
      <c r="R16" s="18">
        <v>10</v>
      </c>
      <c r="S16" s="67" t="str">
        <f t="shared" si="4"/>
        <v>Leve</v>
      </c>
      <c r="T16" s="20">
        <f t="shared" si="5"/>
        <v>10</v>
      </c>
      <c r="U16" s="20" t="str">
        <f t="shared" si="6"/>
        <v>IV</v>
      </c>
      <c r="V16" s="79" t="str">
        <f t="shared" si="7"/>
        <v>Aceptable</v>
      </c>
      <c r="W16" s="42">
        <v>1</v>
      </c>
      <c r="X16" s="42"/>
      <c r="Y16" s="19"/>
      <c r="Z16" s="46" t="s">
        <v>104</v>
      </c>
      <c r="AA16" s="33" t="s">
        <v>112</v>
      </c>
      <c r="AB16" s="33" t="s">
        <v>112</v>
      </c>
      <c r="AC16" s="48" t="s">
        <v>132</v>
      </c>
      <c r="AD16" s="48" t="s">
        <v>116</v>
      </c>
      <c r="AE16" s="33" t="s">
        <v>112</v>
      </c>
      <c r="AF16" s="48" t="s">
        <v>218</v>
      </c>
      <c r="AG16" s="50"/>
    </row>
    <row r="17" spans="1:33" s="32" customFormat="1" ht="225" x14ac:dyDescent="0.25">
      <c r="A17" s="137"/>
      <c r="B17" s="137"/>
      <c r="C17" s="140"/>
      <c r="D17" s="140"/>
      <c r="E17" s="46" t="s">
        <v>104</v>
      </c>
      <c r="F17" s="37" t="s">
        <v>65</v>
      </c>
      <c r="G17" s="38" t="s">
        <v>68</v>
      </c>
      <c r="H17" s="39" t="s">
        <v>137</v>
      </c>
      <c r="I17" s="37" t="s">
        <v>118</v>
      </c>
      <c r="J17" s="37" t="s">
        <v>138</v>
      </c>
      <c r="K17" s="37" t="s">
        <v>139</v>
      </c>
      <c r="L17" s="18"/>
      <c r="M17" s="67" t="str">
        <f t="shared" si="0"/>
        <v>Bajo</v>
      </c>
      <c r="N17" s="18">
        <v>1</v>
      </c>
      <c r="O17" s="67" t="str">
        <f t="shared" si="1"/>
        <v>Esporádica</v>
      </c>
      <c r="P17" s="20">
        <f t="shared" si="2"/>
        <v>1</v>
      </c>
      <c r="Q17" s="80" t="str">
        <f t="shared" si="3"/>
        <v>Bajo</v>
      </c>
      <c r="R17" s="18">
        <v>10</v>
      </c>
      <c r="S17" s="67" t="str">
        <f t="shared" si="4"/>
        <v>Leve</v>
      </c>
      <c r="T17" s="20">
        <f t="shared" si="5"/>
        <v>10</v>
      </c>
      <c r="U17" s="20" t="str">
        <f t="shared" si="6"/>
        <v>IV</v>
      </c>
      <c r="V17" s="79" t="str">
        <f t="shared" si="7"/>
        <v>Aceptable</v>
      </c>
      <c r="W17" s="42">
        <v>1</v>
      </c>
      <c r="X17" s="42"/>
      <c r="Y17" s="19"/>
      <c r="Z17" s="46" t="s">
        <v>105</v>
      </c>
      <c r="AA17" s="33" t="s">
        <v>112</v>
      </c>
      <c r="AB17" s="33" t="s">
        <v>112</v>
      </c>
      <c r="AC17" s="33" t="s">
        <v>112</v>
      </c>
      <c r="AD17" s="33" t="s">
        <v>112</v>
      </c>
      <c r="AE17" s="33" t="s">
        <v>112</v>
      </c>
      <c r="AF17" s="48" t="s">
        <v>225</v>
      </c>
      <c r="AG17" s="51"/>
    </row>
    <row r="18" spans="1:33" s="32" customFormat="1" ht="234.75" customHeight="1" x14ac:dyDescent="0.25">
      <c r="A18" s="137"/>
      <c r="B18" s="137"/>
      <c r="C18" s="140"/>
      <c r="D18" s="140"/>
      <c r="E18" s="46" t="s">
        <v>104</v>
      </c>
      <c r="F18" s="37" t="s">
        <v>49</v>
      </c>
      <c r="G18" s="38" t="s">
        <v>77</v>
      </c>
      <c r="H18" s="39" t="s">
        <v>140</v>
      </c>
      <c r="I18" s="37" t="s">
        <v>141</v>
      </c>
      <c r="J18" s="8" t="s">
        <v>39</v>
      </c>
      <c r="K18" s="37" t="s">
        <v>142</v>
      </c>
      <c r="L18" s="18">
        <v>2</v>
      </c>
      <c r="M18" s="67" t="str">
        <f t="shared" si="0"/>
        <v>Medio</v>
      </c>
      <c r="N18" s="18">
        <v>3</v>
      </c>
      <c r="O18" s="67" t="str">
        <f t="shared" si="1"/>
        <v>Frecuente</v>
      </c>
      <c r="P18" s="20">
        <f t="shared" si="2"/>
        <v>6</v>
      </c>
      <c r="Q18" s="80" t="str">
        <f t="shared" si="3"/>
        <v>Medio</v>
      </c>
      <c r="R18" s="18">
        <v>10</v>
      </c>
      <c r="S18" s="67" t="str">
        <f t="shared" si="4"/>
        <v>Leve</v>
      </c>
      <c r="T18" s="20">
        <f t="shared" si="5"/>
        <v>60</v>
      </c>
      <c r="U18" s="20" t="str">
        <f t="shared" si="6"/>
        <v>III</v>
      </c>
      <c r="V18" s="79" t="str">
        <f t="shared" si="7"/>
        <v>Mejorable</v>
      </c>
      <c r="W18" s="42">
        <v>1</v>
      </c>
      <c r="X18" s="42"/>
      <c r="Y18" s="19"/>
      <c r="Z18" s="46" t="s">
        <v>104</v>
      </c>
      <c r="AA18" s="33" t="s">
        <v>112</v>
      </c>
      <c r="AB18" s="33" t="s">
        <v>112</v>
      </c>
      <c r="AC18" s="33" t="s">
        <v>112</v>
      </c>
      <c r="AD18" s="41" t="s">
        <v>143</v>
      </c>
      <c r="AE18" s="33" t="s">
        <v>112</v>
      </c>
      <c r="AF18" s="40" t="s">
        <v>219</v>
      </c>
    </row>
    <row r="19" spans="1:33" s="32" customFormat="1" ht="135" x14ac:dyDescent="0.25">
      <c r="A19" s="137"/>
      <c r="B19" s="137"/>
      <c r="C19" s="140"/>
      <c r="D19" s="140"/>
      <c r="E19" s="46" t="s">
        <v>104</v>
      </c>
      <c r="F19" s="37" t="s">
        <v>49</v>
      </c>
      <c r="G19" s="38" t="s">
        <v>78</v>
      </c>
      <c r="H19" s="39" t="s">
        <v>140</v>
      </c>
      <c r="I19" s="37" t="s">
        <v>144</v>
      </c>
      <c r="J19" s="8" t="s">
        <v>39</v>
      </c>
      <c r="K19" s="37" t="s">
        <v>142</v>
      </c>
      <c r="L19" s="18">
        <v>2</v>
      </c>
      <c r="M19" s="67" t="str">
        <f t="shared" si="0"/>
        <v>Medio</v>
      </c>
      <c r="N19" s="18">
        <v>1</v>
      </c>
      <c r="O19" s="67" t="str">
        <f t="shared" si="1"/>
        <v>Esporádica</v>
      </c>
      <c r="P19" s="20">
        <f t="shared" si="2"/>
        <v>2</v>
      </c>
      <c r="Q19" s="80" t="str">
        <f t="shared" si="3"/>
        <v>Bajo</v>
      </c>
      <c r="R19" s="18">
        <v>10</v>
      </c>
      <c r="S19" s="67" t="str">
        <f t="shared" si="4"/>
        <v>Leve</v>
      </c>
      <c r="T19" s="20">
        <f t="shared" si="5"/>
        <v>20</v>
      </c>
      <c r="U19" s="20" t="str">
        <f t="shared" si="6"/>
        <v>IV</v>
      </c>
      <c r="V19" s="79" t="str">
        <f t="shared" si="7"/>
        <v>Aceptable</v>
      </c>
      <c r="W19" s="42">
        <v>1</v>
      </c>
      <c r="X19" s="42"/>
      <c r="Y19" s="19"/>
      <c r="Z19" s="46" t="s">
        <v>104</v>
      </c>
      <c r="AA19" s="33" t="s">
        <v>112</v>
      </c>
      <c r="AB19" s="33" t="s">
        <v>112</v>
      </c>
      <c r="AC19" s="33" t="s">
        <v>112</v>
      </c>
      <c r="AD19" s="41" t="s">
        <v>143</v>
      </c>
      <c r="AE19" s="33" t="s">
        <v>112</v>
      </c>
      <c r="AF19" s="40" t="s">
        <v>219</v>
      </c>
    </row>
    <row r="20" spans="1:33" s="32" customFormat="1" ht="135" x14ac:dyDescent="0.25">
      <c r="A20" s="137"/>
      <c r="B20" s="137"/>
      <c r="C20" s="140"/>
      <c r="D20" s="140"/>
      <c r="E20" s="46" t="s">
        <v>104</v>
      </c>
      <c r="F20" s="37" t="s">
        <v>49</v>
      </c>
      <c r="G20" s="38" t="s">
        <v>79</v>
      </c>
      <c r="H20" s="39" t="s">
        <v>140</v>
      </c>
      <c r="I20" s="37" t="s">
        <v>119</v>
      </c>
      <c r="J20" s="8" t="s">
        <v>39</v>
      </c>
      <c r="K20" s="37" t="s">
        <v>142</v>
      </c>
      <c r="L20" s="18">
        <v>2</v>
      </c>
      <c r="M20" s="67" t="str">
        <f t="shared" si="0"/>
        <v>Medio</v>
      </c>
      <c r="N20" s="18">
        <v>1</v>
      </c>
      <c r="O20" s="67" t="str">
        <f t="shared" si="1"/>
        <v>Esporádica</v>
      </c>
      <c r="P20" s="20">
        <f t="shared" si="2"/>
        <v>2</v>
      </c>
      <c r="Q20" s="80" t="str">
        <f t="shared" si="3"/>
        <v>Bajo</v>
      </c>
      <c r="R20" s="18">
        <v>10</v>
      </c>
      <c r="S20" s="67" t="str">
        <f t="shared" si="4"/>
        <v>Leve</v>
      </c>
      <c r="T20" s="20">
        <f t="shared" si="5"/>
        <v>20</v>
      </c>
      <c r="U20" s="20" t="str">
        <f t="shared" si="6"/>
        <v>IV</v>
      </c>
      <c r="V20" s="79" t="str">
        <f t="shared" si="7"/>
        <v>Aceptable</v>
      </c>
      <c r="W20" s="42">
        <v>1</v>
      </c>
      <c r="X20" s="42"/>
      <c r="Y20" s="19"/>
      <c r="Z20" s="46" t="s">
        <v>104</v>
      </c>
      <c r="AA20" s="33" t="s">
        <v>112</v>
      </c>
      <c r="AB20" s="33" t="s">
        <v>112</v>
      </c>
      <c r="AC20" s="33" t="s">
        <v>112</v>
      </c>
      <c r="AD20" s="41" t="s">
        <v>143</v>
      </c>
      <c r="AE20" s="33" t="s">
        <v>112</v>
      </c>
      <c r="AF20" s="69" t="s">
        <v>219</v>
      </c>
    </row>
    <row r="21" spans="1:33" s="32" customFormat="1" ht="135" x14ac:dyDescent="0.2">
      <c r="A21" s="137"/>
      <c r="B21" s="137"/>
      <c r="C21" s="140"/>
      <c r="D21" s="140"/>
      <c r="E21" s="46" t="s">
        <v>104</v>
      </c>
      <c r="F21" s="37" t="s">
        <v>49</v>
      </c>
      <c r="G21" s="38" t="s">
        <v>100</v>
      </c>
      <c r="H21" s="39" t="s">
        <v>140</v>
      </c>
      <c r="I21" s="37" t="s">
        <v>119</v>
      </c>
      <c r="J21" s="8" t="s">
        <v>39</v>
      </c>
      <c r="K21" s="37" t="s">
        <v>142</v>
      </c>
      <c r="L21" s="18">
        <v>2</v>
      </c>
      <c r="M21" s="67" t="str">
        <f t="shared" si="0"/>
        <v>Medio</v>
      </c>
      <c r="N21" s="18">
        <v>1</v>
      </c>
      <c r="O21" s="67" t="str">
        <f t="shared" si="1"/>
        <v>Esporádica</v>
      </c>
      <c r="P21" s="20">
        <f t="shared" si="2"/>
        <v>2</v>
      </c>
      <c r="Q21" s="80" t="str">
        <f t="shared" si="3"/>
        <v>Bajo</v>
      </c>
      <c r="R21" s="18">
        <v>10</v>
      </c>
      <c r="S21" s="67" t="str">
        <f t="shared" si="4"/>
        <v>Leve</v>
      </c>
      <c r="T21" s="20">
        <f t="shared" si="5"/>
        <v>20</v>
      </c>
      <c r="U21" s="20" t="str">
        <f t="shared" si="6"/>
        <v>IV</v>
      </c>
      <c r="V21" s="79" t="str">
        <f t="shared" si="7"/>
        <v>Aceptable</v>
      </c>
      <c r="W21" s="42">
        <v>1</v>
      </c>
      <c r="X21" s="42"/>
      <c r="Y21" s="19"/>
      <c r="Z21" s="46" t="s">
        <v>104</v>
      </c>
      <c r="AA21" s="33" t="s">
        <v>112</v>
      </c>
      <c r="AB21" s="33" t="s">
        <v>112</v>
      </c>
      <c r="AC21" s="33" t="s">
        <v>112</v>
      </c>
      <c r="AD21" s="41" t="s">
        <v>143</v>
      </c>
      <c r="AE21" s="33" t="s">
        <v>112</v>
      </c>
      <c r="AF21" s="70"/>
    </row>
    <row r="22" spans="1:33" s="32" customFormat="1" ht="107.25" x14ac:dyDescent="0.25">
      <c r="A22" s="137"/>
      <c r="B22" s="137"/>
      <c r="C22" s="140"/>
      <c r="D22" s="140"/>
      <c r="E22" s="46" t="s">
        <v>104</v>
      </c>
      <c r="F22" s="37" t="s">
        <v>48</v>
      </c>
      <c r="G22" s="38" t="s">
        <v>82</v>
      </c>
      <c r="H22" s="39" t="s">
        <v>146</v>
      </c>
      <c r="I22" s="8" t="s">
        <v>39</v>
      </c>
      <c r="J22" s="37" t="s">
        <v>122</v>
      </c>
      <c r="K22" s="37" t="s">
        <v>147</v>
      </c>
      <c r="L22" s="18"/>
      <c r="M22" s="67" t="str">
        <f t="shared" si="0"/>
        <v>Bajo</v>
      </c>
      <c r="N22" s="18">
        <v>1</v>
      </c>
      <c r="O22" s="67" t="str">
        <f t="shared" si="1"/>
        <v>Esporádica</v>
      </c>
      <c r="P22" s="20">
        <f t="shared" si="2"/>
        <v>1</v>
      </c>
      <c r="Q22" s="80" t="str">
        <f t="shared" si="3"/>
        <v>Bajo</v>
      </c>
      <c r="R22" s="18">
        <v>10</v>
      </c>
      <c r="S22" s="67" t="str">
        <f t="shared" si="4"/>
        <v>Leve</v>
      </c>
      <c r="T22" s="20">
        <f t="shared" si="5"/>
        <v>10</v>
      </c>
      <c r="U22" s="20" t="str">
        <f t="shared" si="6"/>
        <v>IV</v>
      </c>
      <c r="V22" s="79" t="str">
        <f t="shared" si="7"/>
        <v>Aceptable</v>
      </c>
      <c r="W22" s="42">
        <v>1</v>
      </c>
      <c r="X22" s="42"/>
      <c r="Y22" s="19"/>
      <c r="Z22" s="46" t="s">
        <v>104</v>
      </c>
      <c r="AA22" s="33" t="s">
        <v>112</v>
      </c>
      <c r="AB22" s="33" t="s">
        <v>112</v>
      </c>
      <c r="AC22" s="33" t="s">
        <v>148</v>
      </c>
      <c r="AD22" s="41" t="s">
        <v>149</v>
      </c>
      <c r="AE22" s="33" t="s">
        <v>112</v>
      </c>
      <c r="AF22" s="71" t="s">
        <v>226</v>
      </c>
    </row>
    <row r="23" spans="1:33" s="32" customFormat="1" ht="107.25" x14ac:dyDescent="0.25">
      <c r="A23" s="137"/>
      <c r="B23" s="137"/>
      <c r="C23" s="140"/>
      <c r="D23" s="140"/>
      <c r="E23" s="46" t="s">
        <v>104</v>
      </c>
      <c r="F23" s="37" t="s">
        <v>48</v>
      </c>
      <c r="G23" s="38" t="s">
        <v>83</v>
      </c>
      <c r="H23" s="39" t="s">
        <v>146</v>
      </c>
      <c r="I23" s="8" t="s">
        <v>50</v>
      </c>
      <c r="J23" s="8" t="s">
        <v>121</v>
      </c>
      <c r="K23" s="8" t="s">
        <v>150</v>
      </c>
      <c r="L23" s="18"/>
      <c r="M23" s="67" t="str">
        <f t="shared" si="0"/>
        <v>Bajo</v>
      </c>
      <c r="N23" s="18">
        <v>1</v>
      </c>
      <c r="O23" s="67" t="str">
        <f t="shared" si="1"/>
        <v>Esporádica</v>
      </c>
      <c r="P23" s="20">
        <f t="shared" si="2"/>
        <v>1</v>
      </c>
      <c r="Q23" s="80" t="str">
        <f t="shared" si="3"/>
        <v>Bajo</v>
      </c>
      <c r="R23" s="18">
        <v>10</v>
      </c>
      <c r="S23" s="67" t="str">
        <f t="shared" si="4"/>
        <v>Leve</v>
      </c>
      <c r="T23" s="20">
        <f t="shared" si="5"/>
        <v>10</v>
      </c>
      <c r="U23" s="20" t="str">
        <f t="shared" si="6"/>
        <v>IV</v>
      </c>
      <c r="V23" s="79" t="str">
        <f t="shared" si="7"/>
        <v>Aceptable</v>
      </c>
      <c r="W23" s="42">
        <v>1</v>
      </c>
      <c r="X23" s="42"/>
      <c r="Y23" s="19"/>
      <c r="Z23" s="46" t="s">
        <v>104</v>
      </c>
      <c r="AA23" s="33" t="s">
        <v>112</v>
      </c>
      <c r="AB23" s="33" t="s">
        <v>112</v>
      </c>
      <c r="AC23" s="33" t="s">
        <v>112</v>
      </c>
      <c r="AD23" s="41" t="s">
        <v>199</v>
      </c>
      <c r="AE23" s="33" t="s">
        <v>112</v>
      </c>
      <c r="AF23" s="40" t="s">
        <v>227</v>
      </c>
    </row>
    <row r="24" spans="1:33" s="32" customFormat="1" ht="107.25" x14ac:dyDescent="0.25">
      <c r="A24" s="137"/>
      <c r="B24" s="137"/>
      <c r="C24" s="140"/>
      <c r="D24" s="140"/>
      <c r="E24" s="46" t="s">
        <v>104</v>
      </c>
      <c r="F24" s="37" t="s">
        <v>48</v>
      </c>
      <c r="G24" s="38" t="s">
        <v>84</v>
      </c>
      <c r="H24" s="39" t="s">
        <v>146</v>
      </c>
      <c r="I24" s="8" t="s">
        <v>39</v>
      </c>
      <c r="J24" s="37" t="s">
        <v>123</v>
      </c>
      <c r="K24" s="37" t="s">
        <v>152</v>
      </c>
      <c r="L24" s="18"/>
      <c r="M24" s="67" t="str">
        <f t="shared" si="0"/>
        <v>Bajo</v>
      </c>
      <c r="N24" s="18">
        <v>1</v>
      </c>
      <c r="O24" s="67" t="str">
        <f t="shared" si="1"/>
        <v>Esporádica</v>
      </c>
      <c r="P24" s="20">
        <f t="shared" si="2"/>
        <v>1</v>
      </c>
      <c r="Q24" s="80" t="str">
        <f t="shared" si="3"/>
        <v>Bajo</v>
      </c>
      <c r="R24" s="18">
        <v>10</v>
      </c>
      <c r="S24" s="67" t="str">
        <f t="shared" si="4"/>
        <v>Leve</v>
      </c>
      <c r="T24" s="20">
        <f t="shared" si="5"/>
        <v>10</v>
      </c>
      <c r="U24" s="20" t="str">
        <f t="shared" si="6"/>
        <v>IV</v>
      </c>
      <c r="V24" s="79" t="str">
        <f t="shared" si="7"/>
        <v>Aceptable</v>
      </c>
      <c r="W24" s="42">
        <v>1</v>
      </c>
      <c r="X24" s="42"/>
      <c r="Y24" s="19"/>
      <c r="Z24" s="46" t="s">
        <v>104</v>
      </c>
      <c r="AA24" s="33" t="s">
        <v>112</v>
      </c>
      <c r="AB24" s="33" t="s">
        <v>112</v>
      </c>
      <c r="AC24" s="33" t="s">
        <v>112</v>
      </c>
      <c r="AD24" s="41" t="s">
        <v>199</v>
      </c>
      <c r="AE24" s="33" t="s">
        <v>112</v>
      </c>
      <c r="AF24" s="40" t="s">
        <v>227</v>
      </c>
    </row>
    <row r="25" spans="1:33" s="32" customFormat="1" ht="107.25" x14ac:dyDescent="0.25">
      <c r="A25" s="137"/>
      <c r="B25" s="137"/>
      <c r="C25" s="140"/>
      <c r="D25" s="140"/>
      <c r="E25" s="46" t="s">
        <v>104</v>
      </c>
      <c r="F25" s="37" t="s">
        <v>48</v>
      </c>
      <c r="G25" s="38" t="s">
        <v>109</v>
      </c>
      <c r="H25" s="39" t="s">
        <v>110</v>
      </c>
      <c r="I25" s="8" t="s">
        <v>39</v>
      </c>
      <c r="J25" s="37" t="s">
        <v>124</v>
      </c>
      <c r="K25" s="37" t="s">
        <v>153</v>
      </c>
      <c r="L25" s="18"/>
      <c r="M25" s="67" t="str">
        <f t="shared" si="0"/>
        <v>Bajo</v>
      </c>
      <c r="N25" s="18">
        <v>1</v>
      </c>
      <c r="O25" s="67" t="str">
        <f t="shared" si="1"/>
        <v>Esporádica</v>
      </c>
      <c r="P25" s="20">
        <f t="shared" si="2"/>
        <v>1</v>
      </c>
      <c r="Q25" s="80" t="str">
        <f t="shared" si="3"/>
        <v>Bajo</v>
      </c>
      <c r="R25" s="18">
        <v>100</v>
      </c>
      <c r="S25" s="67" t="str">
        <f t="shared" si="4"/>
        <v>Muerte</v>
      </c>
      <c r="T25" s="20">
        <f t="shared" si="5"/>
        <v>100</v>
      </c>
      <c r="U25" s="20" t="str">
        <f t="shared" si="6"/>
        <v>III</v>
      </c>
      <c r="V25" s="79" t="str">
        <f t="shared" si="7"/>
        <v>Mejorable</v>
      </c>
      <c r="W25" s="42">
        <v>1</v>
      </c>
      <c r="X25" s="42"/>
      <c r="Y25" s="19"/>
      <c r="Z25" s="46" t="s">
        <v>104</v>
      </c>
      <c r="AA25" s="33" t="s">
        <v>112</v>
      </c>
      <c r="AB25" s="33" t="s">
        <v>112</v>
      </c>
      <c r="AC25" s="33" t="s">
        <v>148</v>
      </c>
      <c r="AD25" s="41" t="s">
        <v>154</v>
      </c>
      <c r="AE25" s="33" t="s">
        <v>112</v>
      </c>
      <c r="AF25" s="36" t="s">
        <v>228</v>
      </c>
    </row>
    <row r="26" spans="1:33" s="32" customFormat="1" ht="120" x14ac:dyDescent="0.25">
      <c r="A26" s="137"/>
      <c r="B26" s="137"/>
      <c r="C26" s="140"/>
      <c r="D26" s="140"/>
      <c r="E26" s="46" t="s">
        <v>104</v>
      </c>
      <c r="F26" s="37" t="s">
        <v>48</v>
      </c>
      <c r="G26" s="38" t="s">
        <v>102</v>
      </c>
      <c r="H26" s="39" t="s">
        <v>156</v>
      </c>
      <c r="I26" s="8" t="s">
        <v>39</v>
      </c>
      <c r="J26" s="37" t="s">
        <v>39</v>
      </c>
      <c r="K26" s="37" t="s">
        <v>157</v>
      </c>
      <c r="L26" s="18">
        <v>2</v>
      </c>
      <c r="M26" s="67" t="str">
        <f t="shared" si="0"/>
        <v>Medio</v>
      </c>
      <c r="N26" s="18">
        <v>1</v>
      </c>
      <c r="O26" s="67" t="str">
        <f t="shared" si="1"/>
        <v>Esporádica</v>
      </c>
      <c r="P26" s="20">
        <f t="shared" si="2"/>
        <v>2</v>
      </c>
      <c r="Q26" s="80" t="str">
        <f t="shared" si="3"/>
        <v>Bajo</v>
      </c>
      <c r="R26" s="18">
        <v>10</v>
      </c>
      <c r="S26" s="67" t="str">
        <f t="shared" si="4"/>
        <v>Leve</v>
      </c>
      <c r="T26" s="20">
        <f t="shared" si="5"/>
        <v>20</v>
      </c>
      <c r="U26" s="20" t="str">
        <f t="shared" si="6"/>
        <v>IV</v>
      </c>
      <c r="V26" s="79" t="str">
        <f t="shared" si="7"/>
        <v>Aceptable</v>
      </c>
      <c r="W26" s="42">
        <v>1</v>
      </c>
      <c r="X26" s="42"/>
      <c r="Y26" s="19"/>
      <c r="Z26" s="46" t="s">
        <v>104</v>
      </c>
      <c r="AA26" s="33" t="s">
        <v>112</v>
      </c>
      <c r="AB26" s="33" t="s">
        <v>112</v>
      </c>
      <c r="AC26" s="33" t="s">
        <v>112</v>
      </c>
      <c r="AD26" s="41" t="s">
        <v>158</v>
      </c>
      <c r="AE26" s="33" t="s">
        <v>112</v>
      </c>
      <c r="AF26" s="36" t="s">
        <v>159</v>
      </c>
    </row>
    <row r="27" spans="1:33" ht="107.25" x14ac:dyDescent="0.25">
      <c r="A27" s="137"/>
      <c r="B27" s="137"/>
      <c r="C27" s="140"/>
      <c r="D27" s="140"/>
      <c r="E27" s="22" t="s">
        <v>17</v>
      </c>
      <c r="F27" s="37" t="s">
        <v>48</v>
      </c>
      <c r="G27" s="38" t="s">
        <v>41</v>
      </c>
      <c r="H27" s="39" t="s">
        <v>146</v>
      </c>
      <c r="I27" s="8" t="s">
        <v>43</v>
      </c>
      <c r="J27" s="8" t="s">
        <v>39</v>
      </c>
      <c r="K27" s="8" t="s">
        <v>39</v>
      </c>
      <c r="L27" s="18"/>
      <c r="M27" s="67" t="str">
        <f t="shared" si="0"/>
        <v>Bajo</v>
      </c>
      <c r="N27" s="18">
        <v>1</v>
      </c>
      <c r="O27" s="67" t="str">
        <f t="shared" si="1"/>
        <v>Esporádica</v>
      </c>
      <c r="P27" s="20">
        <f t="shared" si="2"/>
        <v>1</v>
      </c>
      <c r="Q27" s="80" t="str">
        <f t="shared" si="3"/>
        <v>Bajo</v>
      </c>
      <c r="R27" s="18">
        <v>10</v>
      </c>
      <c r="S27" s="67" t="str">
        <f t="shared" si="4"/>
        <v>Leve</v>
      </c>
      <c r="T27" s="20">
        <f t="shared" si="5"/>
        <v>10</v>
      </c>
      <c r="U27" s="20" t="str">
        <f t="shared" si="6"/>
        <v>IV</v>
      </c>
      <c r="V27" s="79" t="str">
        <f t="shared" si="7"/>
        <v>Aceptable</v>
      </c>
      <c r="W27" s="22">
        <v>1</v>
      </c>
      <c r="X27" s="22"/>
      <c r="Y27" s="19">
        <f>+W27+X27</f>
        <v>1</v>
      </c>
      <c r="Z27" s="19" t="s">
        <v>105</v>
      </c>
      <c r="AA27" s="33" t="s">
        <v>112</v>
      </c>
      <c r="AB27" s="33" t="s">
        <v>112</v>
      </c>
      <c r="AC27" s="22" t="s">
        <v>160</v>
      </c>
      <c r="AD27" s="9" t="s">
        <v>44</v>
      </c>
      <c r="AE27" s="33" t="s">
        <v>112</v>
      </c>
      <c r="AF27" s="45" t="s">
        <v>221</v>
      </c>
    </row>
    <row r="28" spans="1:33" s="32" customFormat="1" ht="107.25" x14ac:dyDescent="0.25">
      <c r="A28" s="137"/>
      <c r="B28" s="137"/>
      <c r="C28" s="140"/>
      <c r="D28" s="140"/>
      <c r="E28" s="46" t="s">
        <v>104</v>
      </c>
      <c r="F28" s="37" t="s">
        <v>88</v>
      </c>
      <c r="G28" s="38" t="s">
        <v>90</v>
      </c>
      <c r="H28" s="39" t="s">
        <v>162</v>
      </c>
      <c r="I28" s="8" t="s">
        <v>39</v>
      </c>
      <c r="J28" s="8" t="s">
        <v>39</v>
      </c>
      <c r="K28" s="37" t="s">
        <v>163</v>
      </c>
      <c r="L28" s="18"/>
      <c r="M28" s="67" t="str">
        <f t="shared" si="0"/>
        <v>Bajo</v>
      </c>
      <c r="N28" s="18">
        <v>1</v>
      </c>
      <c r="O28" s="67" t="str">
        <f t="shared" si="1"/>
        <v>Esporádica</v>
      </c>
      <c r="P28" s="20">
        <f t="shared" si="2"/>
        <v>1</v>
      </c>
      <c r="Q28" s="80" t="str">
        <f t="shared" si="3"/>
        <v>Bajo</v>
      </c>
      <c r="R28" s="18">
        <v>100</v>
      </c>
      <c r="S28" s="67" t="str">
        <f t="shared" si="4"/>
        <v>Muerte</v>
      </c>
      <c r="T28" s="20">
        <f t="shared" si="5"/>
        <v>100</v>
      </c>
      <c r="U28" s="20" t="str">
        <f t="shared" si="6"/>
        <v>III</v>
      </c>
      <c r="V28" s="79" t="str">
        <f t="shared" si="7"/>
        <v>Mejorable</v>
      </c>
      <c r="W28" s="42">
        <v>1</v>
      </c>
      <c r="X28" s="42"/>
      <c r="Y28" s="19"/>
      <c r="Z28" s="46" t="s">
        <v>104</v>
      </c>
      <c r="AA28" s="33" t="s">
        <v>112</v>
      </c>
      <c r="AB28" s="33" t="s">
        <v>112</v>
      </c>
      <c r="AC28" s="33" t="s">
        <v>164</v>
      </c>
      <c r="AD28" s="41" t="s">
        <v>165</v>
      </c>
      <c r="AE28" s="33" t="s">
        <v>112</v>
      </c>
      <c r="AF28" s="36" t="s">
        <v>229</v>
      </c>
    </row>
    <row r="29" spans="1:33" s="32" customFormat="1" ht="107.25" x14ac:dyDescent="0.25">
      <c r="A29" s="137"/>
      <c r="B29" s="137"/>
      <c r="C29" s="140"/>
      <c r="D29" s="140"/>
      <c r="E29" s="46" t="s">
        <v>104</v>
      </c>
      <c r="F29" s="37" t="s">
        <v>51</v>
      </c>
      <c r="G29" s="38" t="s">
        <v>94</v>
      </c>
      <c r="H29" s="39" t="s">
        <v>111</v>
      </c>
      <c r="I29" s="8" t="s">
        <v>37</v>
      </c>
      <c r="J29" s="8" t="s">
        <v>38</v>
      </c>
      <c r="K29" s="37" t="s">
        <v>125</v>
      </c>
      <c r="L29" s="18">
        <v>2</v>
      </c>
      <c r="M29" s="67" t="str">
        <f t="shared" si="0"/>
        <v>Medio</v>
      </c>
      <c r="N29" s="18">
        <v>1</v>
      </c>
      <c r="O29" s="67" t="str">
        <f t="shared" si="1"/>
        <v>Esporádica</v>
      </c>
      <c r="P29" s="20">
        <f t="shared" si="2"/>
        <v>2</v>
      </c>
      <c r="Q29" s="80" t="str">
        <f t="shared" si="3"/>
        <v>Bajo</v>
      </c>
      <c r="R29" s="18">
        <v>10</v>
      </c>
      <c r="S29" s="67" t="str">
        <f t="shared" si="4"/>
        <v>Leve</v>
      </c>
      <c r="T29" s="20">
        <f t="shared" si="5"/>
        <v>20</v>
      </c>
      <c r="U29" s="20" t="str">
        <f t="shared" si="6"/>
        <v>IV</v>
      </c>
      <c r="V29" s="79" t="str">
        <f t="shared" si="7"/>
        <v>Aceptable</v>
      </c>
      <c r="W29" s="42">
        <v>1</v>
      </c>
      <c r="X29" s="42"/>
      <c r="Y29" s="19"/>
      <c r="Z29" s="46" t="s">
        <v>104</v>
      </c>
      <c r="AA29" s="33" t="s">
        <v>112</v>
      </c>
      <c r="AB29" s="33" t="s">
        <v>112</v>
      </c>
      <c r="AC29" s="33" t="s">
        <v>148</v>
      </c>
      <c r="AD29" s="41" t="s">
        <v>149</v>
      </c>
      <c r="AE29" s="33" t="s">
        <v>112</v>
      </c>
      <c r="AF29" s="36" t="s">
        <v>230</v>
      </c>
    </row>
    <row r="30" spans="1:33" ht="107.25" x14ac:dyDescent="0.25">
      <c r="A30" s="138"/>
      <c r="B30" s="138"/>
      <c r="C30" s="141"/>
      <c r="D30" s="141"/>
      <c r="E30" s="22" t="s">
        <v>17</v>
      </c>
      <c r="F30" s="8" t="s">
        <v>40</v>
      </c>
      <c r="G30" s="8" t="s">
        <v>41</v>
      </c>
      <c r="H30" s="8" t="s">
        <v>42</v>
      </c>
      <c r="I30" s="8" t="s">
        <v>43</v>
      </c>
      <c r="J30" s="8" t="s">
        <v>39</v>
      </c>
      <c r="K30" s="8" t="s">
        <v>39</v>
      </c>
      <c r="L30" s="18"/>
      <c r="M30" s="67" t="str">
        <f t="shared" si="0"/>
        <v>Bajo</v>
      </c>
      <c r="N30" s="18">
        <v>1</v>
      </c>
      <c r="O30" s="67" t="str">
        <f t="shared" si="1"/>
        <v>Esporádica</v>
      </c>
      <c r="P30" s="20">
        <f t="shared" si="2"/>
        <v>1</v>
      </c>
      <c r="Q30" s="80" t="str">
        <f t="shared" si="3"/>
        <v>Bajo</v>
      </c>
      <c r="R30" s="18">
        <v>10</v>
      </c>
      <c r="S30" s="67" t="str">
        <f t="shared" si="4"/>
        <v>Leve</v>
      </c>
      <c r="T30" s="20">
        <f t="shared" si="5"/>
        <v>10</v>
      </c>
      <c r="U30" s="20" t="str">
        <f t="shared" si="6"/>
        <v>IV</v>
      </c>
      <c r="V30" s="79" t="str">
        <f t="shared" si="7"/>
        <v>Aceptable</v>
      </c>
      <c r="W30" s="22">
        <v>27</v>
      </c>
      <c r="X30" s="22"/>
      <c r="Y30" s="19">
        <f>+W30+X30</f>
        <v>27</v>
      </c>
      <c r="Z30" s="19"/>
      <c r="AA30" s="23"/>
      <c r="AB30" s="23"/>
      <c r="AC30" s="22"/>
      <c r="AD30" s="9" t="s">
        <v>44</v>
      </c>
      <c r="AE30" s="23"/>
      <c r="AF30" s="45"/>
    </row>
    <row r="31" spans="1:33" ht="105" x14ac:dyDescent="0.25">
      <c r="AF31" s="61" t="s">
        <v>201</v>
      </c>
    </row>
    <row r="32" spans="1:33" ht="105" x14ac:dyDescent="0.25">
      <c r="AF32" s="61" t="s">
        <v>201</v>
      </c>
    </row>
    <row r="33" spans="32:32" ht="105" x14ac:dyDescent="0.25">
      <c r="AF33" s="40" t="s">
        <v>166</v>
      </c>
    </row>
    <row r="34" spans="32:32" ht="90" x14ac:dyDescent="0.25">
      <c r="AF34" s="40" t="s">
        <v>167</v>
      </c>
    </row>
    <row r="35" spans="32:32" ht="90" x14ac:dyDescent="0.25">
      <c r="AF35" s="40" t="s">
        <v>167</v>
      </c>
    </row>
    <row r="36" spans="32:32" ht="120" x14ac:dyDescent="0.25">
      <c r="AF36" s="48" t="s">
        <v>134</v>
      </c>
    </row>
  </sheetData>
  <sheetProtection formatCells="0" formatColumns="0" formatRows="0" insertRows="0" deleteRows="0" selectLockedCells="1" sort="0" autoFilter="0"/>
  <mergeCells count="27">
    <mergeCell ref="A2:AE2"/>
    <mergeCell ref="A5:C5"/>
    <mergeCell ref="D5:F5"/>
    <mergeCell ref="I5:J5"/>
    <mergeCell ref="A7:A10"/>
    <mergeCell ref="B7:B10"/>
    <mergeCell ref="C7:C10"/>
    <mergeCell ref="D7:D10"/>
    <mergeCell ref="E7:E10"/>
    <mergeCell ref="F7:G9"/>
    <mergeCell ref="AF7:AF10"/>
    <mergeCell ref="L10:M10"/>
    <mergeCell ref="N10:O10"/>
    <mergeCell ref="P10:Q10"/>
    <mergeCell ref="R10:S10"/>
    <mergeCell ref="T10:U10"/>
    <mergeCell ref="L7:U9"/>
    <mergeCell ref="V7:V10"/>
    <mergeCell ref="W7:Y9"/>
    <mergeCell ref="Z7:Z10"/>
    <mergeCell ref="A11:A30"/>
    <mergeCell ref="B11:B30"/>
    <mergeCell ref="C11:C30"/>
    <mergeCell ref="D11:D30"/>
    <mergeCell ref="AA7:AE9"/>
    <mergeCell ref="H7:H10"/>
    <mergeCell ref="I7:K9"/>
  </mergeCells>
  <conditionalFormatting sqref="U24">
    <cfRule type="cellIs" dxfId="399" priority="13" stopIfTrue="1" operator="equal">
      <formula>"IV"</formula>
    </cfRule>
    <cfRule type="cellIs" dxfId="398" priority="14" stopIfTrue="1" operator="equal">
      <formula>"III"</formula>
    </cfRule>
    <cfRule type="cellIs" dxfId="397" priority="15" stopIfTrue="1" operator="equal">
      <formula>"II"</formula>
    </cfRule>
    <cfRule type="cellIs" dxfId="396" priority="16" stopIfTrue="1" operator="equal">
      <formula>"I"</formula>
    </cfRule>
  </conditionalFormatting>
  <conditionalFormatting sqref="V24">
    <cfRule type="cellIs" dxfId="395" priority="9" operator="equal">
      <formula>"Mejorable"</formula>
    </cfRule>
    <cfRule type="cellIs" dxfId="394" priority="11" stopIfTrue="1" operator="equal">
      <formula>"No Aceptable"</formula>
    </cfRule>
    <cfRule type="cellIs" dxfId="393" priority="12" stopIfTrue="1" operator="equal">
      <formula>"Aceptable"</formula>
    </cfRule>
  </conditionalFormatting>
  <conditionalFormatting sqref="V24">
    <cfRule type="cellIs" dxfId="392" priority="10" operator="equal">
      <formula>"No Aceptable  o Aceptable con control específico"</formula>
    </cfRule>
  </conditionalFormatting>
  <conditionalFormatting sqref="U11:U19 U22 U26:U30">
    <cfRule type="cellIs" dxfId="391" priority="45" stopIfTrue="1" operator="equal">
      <formula>"IV"</formula>
    </cfRule>
    <cfRule type="cellIs" dxfId="390" priority="46" stopIfTrue="1" operator="equal">
      <formula>"III"</formula>
    </cfRule>
    <cfRule type="cellIs" dxfId="389" priority="47" stopIfTrue="1" operator="equal">
      <formula>"II"</formula>
    </cfRule>
    <cfRule type="cellIs" dxfId="388" priority="48" stopIfTrue="1" operator="equal">
      <formula>"I"</formula>
    </cfRule>
  </conditionalFormatting>
  <conditionalFormatting sqref="V11:V19 V22 V26:V30">
    <cfRule type="cellIs" dxfId="387" priority="41" operator="equal">
      <formula>"Mejorable"</formula>
    </cfRule>
    <cfRule type="cellIs" dxfId="386" priority="43" stopIfTrue="1" operator="equal">
      <formula>"No Aceptable"</formula>
    </cfRule>
    <cfRule type="cellIs" dxfId="385" priority="44" stopIfTrue="1" operator="equal">
      <formula>"Aceptable"</formula>
    </cfRule>
  </conditionalFormatting>
  <conditionalFormatting sqref="V11:V19 V22 V26:V30">
    <cfRule type="cellIs" dxfId="384" priority="42" operator="equal">
      <formula>"No Aceptable  o Aceptable con control específico"</formula>
    </cfRule>
  </conditionalFormatting>
  <conditionalFormatting sqref="U20">
    <cfRule type="cellIs" dxfId="383" priority="37" stopIfTrue="1" operator="equal">
      <formula>"IV"</formula>
    </cfRule>
    <cfRule type="cellIs" dxfId="382" priority="38" stopIfTrue="1" operator="equal">
      <formula>"III"</formula>
    </cfRule>
    <cfRule type="cellIs" dxfId="381" priority="39" stopIfTrue="1" operator="equal">
      <formula>"II"</formula>
    </cfRule>
    <cfRule type="cellIs" dxfId="380" priority="40" stopIfTrue="1" operator="equal">
      <formula>"I"</formula>
    </cfRule>
  </conditionalFormatting>
  <conditionalFormatting sqref="V20">
    <cfRule type="cellIs" dxfId="379" priority="33" operator="equal">
      <formula>"Mejorable"</formula>
    </cfRule>
    <cfRule type="cellIs" dxfId="378" priority="35" stopIfTrue="1" operator="equal">
      <formula>"No Aceptable"</formula>
    </cfRule>
    <cfRule type="cellIs" dxfId="377" priority="36" stopIfTrue="1" operator="equal">
      <formula>"Aceptable"</formula>
    </cfRule>
  </conditionalFormatting>
  <conditionalFormatting sqref="V20">
    <cfRule type="cellIs" dxfId="376" priority="34" operator="equal">
      <formula>"No Aceptable  o Aceptable con control específico"</formula>
    </cfRule>
  </conditionalFormatting>
  <conditionalFormatting sqref="U21">
    <cfRule type="cellIs" dxfId="375" priority="29" stopIfTrue="1" operator="equal">
      <formula>"IV"</formula>
    </cfRule>
    <cfRule type="cellIs" dxfId="374" priority="30" stopIfTrue="1" operator="equal">
      <formula>"III"</formula>
    </cfRule>
    <cfRule type="cellIs" dxfId="373" priority="31" stopIfTrue="1" operator="equal">
      <formula>"II"</formula>
    </cfRule>
    <cfRule type="cellIs" dxfId="372" priority="32" stopIfTrue="1" operator="equal">
      <formula>"I"</formula>
    </cfRule>
  </conditionalFormatting>
  <conditionalFormatting sqref="V21">
    <cfRule type="cellIs" dxfId="371" priority="25" operator="equal">
      <formula>"Mejorable"</formula>
    </cfRule>
    <cfRule type="cellIs" dxfId="370" priority="27" stopIfTrue="1" operator="equal">
      <formula>"No Aceptable"</formula>
    </cfRule>
    <cfRule type="cellIs" dxfId="369" priority="28" stopIfTrue="1" operator="equal">
      <formula>"Aceptable"</formula>
    </cfRule>
  </conditionalFormatting>
  <conditionalFormatting sqref="V21">
    <cfRule type="cellIs" dxfId="368" priority="26" operator="equal">
      <formula>"No Aceptable  o Aceptable con control específico"</formula>
    </cfRule>
  </conditionalFormatting>
  <conditionalFormatting sqref="U23">
    <cfRule type="cellIs" dxfId="367" priority="21" stopIfTrue="1" operator="equal">
      <formula>"IV"</formula>
    </cfRule>
    <cfRule type="cellIs" dxfId="366" priority="22" stopIfTrue="1" operator="equal">
      <formula>"III"</formula>
    </cfRule>
    <cfRule type="cellIs" dxfId="365" priority="23" stopIfTrue="1" operator="equal">
      <formula>"II"</formula>
    </cfRule>
    <cfRule type="cellIs" dxfId="364" priority="24" stopIfTrue="1" operator="equal">
      <formula>"I"</formula>
    </cfRule>
  </conditionalFormatting>
  <conditionalFormatting sqref="V23">
    <cfRule type="cellIs" dxfId="363" priority="17" operator="equal">
      <formula>"Mejorable"</formula>
    </cfRule>
    <cfRule type="cellIs" dxfId="362" priority="19" stopIfTrue="1" operator="equal">
      <formula>"No Aceptable"</formula>
    </cfRule>
    <cfRule type="cellIs" dxfId="361" priority="20" stopIfTrue="1" operator="equal">
      <formula>"Aceptable"</formula>
    </cfRule>
  </conditionalFormatting>
  <conditionalFormatting sqref="V23">
    <cfRule type="cellIs" dxfId="360" priority="18" operator="equal">
      <formula>"No Aceptable  o Aceptable con control específico"</formula>
    </cfRule>
  </conditionalFormatting>
  <conditionalFormatting sqref="U25">
    <cfRule type="cellIs" dxfId="359" priority="5" stopIfTrue="1" operator="equal">
      <formula>"IV"</formula>
    </cfRule>
    <cfRule type="cellIs" dxfId="358" priority="6" stopIfTrue="1" operator="equal">
      <formula>"III"</formula>
    </cfRule>
    <cfRule type="cellIs" dxfId="357" priority="7" stopIfTrue="1" operator="equal">
      <formula>"II"</formula>
    </cfRule>
    <cfRule type="cellIs" dxfId="356" priority="8" stopIfTrue="1" operator="equal">
      <formula>"I"</formula>
    </cfRule>
  </conditionalFormatting>
  <conditionalFormatting sqref="V25">
    <cfRule type="cellIs" dxfId="355" priority="1" operator="equal">
      <formula>"Mejorable"</formula>
    </cfRule>
    <cfRule type="cellIs" dxfId="354" priority="3" stopIfTrue="1" operator="equal">
      <formula>"No Aceptable"</formula>
    </cfRule>
    <cfRule type="cellIs" dxfId="353" priority="4" stopIfTrue="1" operator="equal">
      <formula>"Aceptable"</formula>
    </cfRule>
  </conditionalFormatting>
  <conditionalFormatting sqref="V25">
    <cfRule type="cellIs" dxfId="352" priority="2" operator="equal">
      <formula>"No Aceptable  o Aceptable con control específico"</formula>
    </cfRule>
  </conditionalFormatting>
  <dataValidations count="6">
    <dataValidation type="list" allowBlank="1" showInputMessage="1" showErrorMessage="1" sqref="WVF982605:WVF982622 WLJ982605:WLJ982622 AA65101:AE65118 IT65101:IT65118 SP65101:SP65118 ACL65101:ACL65118 AMH65101:AMH65118 AWD65101:AWD65118 BFZ65101:BFZ65118 BPV65101:BPV65118 BZR65101:BZR65118 CJN65101:CJN65118 CTJ65101:CTJ65118 DDF65101:DDF65118 DNB65101:DNB65118 DWX65101:DWX65118 EGT65101:EGT65118 EQP65101:EQP65118 FAL65101:FAL65118 FKH65101:FKH65118 FUD65101:FUD65118 GDZ65101:GDZ65118 GNV65101:GNV65118 GXR65101:GXR65118 HHN65101:HHN65118 HRJ65101:HRJ65118 IBF65101:IBF65118 ILB65101:ILB65118 IUX65101:IUX65118 JET65101:JET65118 JOP65101:JOP65118 JYL65101:JYL65118 KIH65101:KIH65118 KSD65101:KSD65118 LBZ65101:LBZ65118 LLV65101:LLV65118 LVR65101:LVR65118 MFN65101:MFN65118 MPJ65101:MPJ65118 MZF65101:MZF65118 NJB65101:NJB65118 NSX65101:NSX65118 OCT65101:OCT65118 OMP65101:OMP65118 OWL65101:OWL65118 PGH65101:PGH65118 PQD65101:PQD65118 PZZ65101:PZZ65118 QJV65101:QJV65118 QTR65101:QTR65118 RDN65101:RDN65118 RNJ65101:RNJ65118 RXF65101:RXF65118 SHB65101:SHB65118 SQX65101:SQX65118 TAT65101:TAT65118 TKP65101:TKP65118 TUL65101:TUL65118 UEH65101:UEH65118 UOD65101:UOD65118 UXZ65101:UXZ65118 VHV65101:VHV65118 VRR65101:VRR65118 WBN65101:WBN65118 WLJ65101:WLJ65118 WVF65101:WVF65118 AA130637:AE130654 IT130637:IT130654 SP130637:SP130654 ACL130637:ACL130654 AMH130637:AMH130654 AWD130637:AWD130654 BFZ130637:BFZ130654 BPV130637:BPV130654 BZR130637:BZR130654 CJN130637:CJN130654 CTJ130637:CTJ130654 DDF130637:DDF130654 DNB130637:DNB130654 DWX130637:DWX130654 EGT130637:EGT130654 EQP130637:EQP130654 FAL130637:FAL130654 FKH130637:FKH130654 FUD130637:FUD130654 GDZ130637:GDZ130654 GNV130637:GNV130654 GXR130637:GXR130654 HHN130637:HHN130654 HRJ130637:HRJ130654 IBF130637:IBF130654 ILB130637:ILB130654 IUX130637:IUX130654 JET130637:JET130654 JOP130637:JOP130654 JYL130637:JYL130654 KIH130637:KIH130654 KSD130637:KSD130654 LBZ130637:LBZ130654 LLV130637:LLV130654 LVR130637:LVR130654 MFN130637:MFN130654 MPJ130637:MPJ130654 MZF130637:MZF130654 NJB130637:NJB130654 NSX130637:NSX130654 OCT130637:OCT130654 OMP130637:OMP130654 OWL130637:OWL130654 PGH130637:PGH130654 PQD130637:PQD130654 PZZ130637:PZZ130654 QJV130637:QJV130654 QTR130637:QTR130654 RDN130637:RDN130654 RNJ130637:RNJ130654 RXF130637:RXF130654 SHB130637:SHB130654 SQX130637:SQX130654 TAT130637:TAT130654 TKP130637:TKP130654 TUL130637:TUL130654 UEH130637:UEH130654 UOD130637:UOD130654 UXZ130637:UXZ130654 VHV130637:VHV130654 VRR130637:VRR130654 WBN130637:WBN130654 WLJ130637:WLJ130654 WVF130637:WVF130654 AA196173:AE196190 IT196173:IT196190 SP196173:SP196190 ACL196173:ACL196190 AMH196173:AMH196190 AWD196173:AWD196190 BFZ196173:BFZ196190 BPV196173:BPV196190 BZR196173:BZR196190 CJN196173:CJN196190 CTJ196173:CTJ196190 DDF196173:DDF196190 DNB196173:DNB196190 DWX196173:DWX196190 EGT196173:EGT196190 EQP196173:EQP196190 FAL196173:FAL196190 FKH196173:FKH196190 FUD196173:FUD196190 GDZ196173:GDZ196190 GNV196173:GNV196190 GXR196173:GXR196190 HHN196173:HHN196190 HRJ196173:HRJ196190 IBF196173:IBF196190 ILB196173:ILB196190 IUX196173:IUX196190 JET196173:JET196190 JOP196173:JOP196190 JYL196173:JYL196190 KIH196173:KIH196190 KSD196173:KSD196190 LBZ196173:LBZ196190 LLV196173:LLV196190 LVR196173:LVR196190 MFN196173:MFN196190 MPJ196173:MPJ196190 MZF196173:MZF196190 NJB196173:NJB196190 NSX196173:NSX196190 OCT196173:OCT196190 OMP196173:OMP196190 OWL196173:OWL196190 PGH196173:PGH196190 PQD196173:PQD196190 PZZ196173:PZZ196190 QJV196173:QJV196190 QTR196173:QTR196190 RDN196173:RDN196190 RNJ196173:RNJ196190 RXF196173:RXF196190 SHB196173:SHB196190 SQX196173:SQX196190 TAT196173:TAT196190 TKP196173:TKP196190 TUL196173:TUL196190 UEH196173:UEH196190 UOD196173:UOD196190 UXZ196173:UXZ196190 VHV196173:VHV196190 VRR196173:VRR196190 WBN196173:WBN196190 WLJ196173:WLJ196190 WVF196173:WVF196190 AA261709:AE261726 IT261709:IT261726 SP261709:SP261726 ACL261709:ACL261726 AMH261709:AMH261726 AWD261709:AWD261726 BFZ261709:BFZ261726 BPV261709:BPV261726 BZR261709:BZR261726 CJN261709:CJN261726 CTJ261709:CTJ261726 DDF261709:DDF261726 DNB261709:DNB261726 DWX261709:DWX261726 EGT261709:EGT261726 EQP261709:EQP261726 FAL261709:FAL261726 FKH261709:FKH261726 FUD261709:FUD261726 GDZ261709:GDZ261726 GNV261709:GNV261726 GXR261709:GXR261726 HHN261709:HHN261726 HRJ261709:HRJ261726 IBF261709:IBF261726 ILB261709:ILB261726 IUX261709:IUX261726 JET261709:JET261726 JOP261709:JOP261726 JYL261709:JYL261726 KIH261709:KIH261726 KSD261709:KSD261726 LBZ261709:LBZ261726 LLV261709:LLV261726 LVR261709:LVR261726 MFN261709:MFN261726 MPJ261709:MPJ261726 MZF261709:MZF261726 NJB261709:NJB261726 NSX261709:NSX261726 OCT261709:OCT261726 OMP261709:OMP261726 OWL261709:OWL261726 PGH261709:PGH261726 PQD261709:PQD261726 PZZ261709:PZZ261726 QJV261709:QJV261726 QTR261709:QTR261726 RDN261709:RDN261726 RNJ261709:RNJ261726 RXF261709:RXF261726 SHB261709:SHB261726 SQX261709:SQX261726 TAT261709:TAT261726 TKP261709:TKP261726 TUL261709:TUL261726 UEH261709:UEH261726 UOD261709:UOD261726 UXZ261709:UXZ261726 VHV261709:VHV261726 VRR261709:VRR261726 WBN261709:WBN261726 WLJ261709:WLJ261726 WVF261709:WVF261726 AA327245:AE327262 IT327245:IT327262 SP327245:SP327262 ACL327245:ACL327262 AMH327245:AMH327262 AWD327245:AWD327262 BFZ327245:BFZ327262 BPV327245:BPV327262 BZR327245:BZR327262 CJN327245:CJN327262 CTJ327245:CTJ327262 DDF327245:DDF327262 DNB327245:DNB327262 DWX327245:DWX327262 EGT327245:EGT327262 EQP327245:EQP327262 FAL327245:FAL327262 FKH327245:FKH327262 FUD327245:FUD327262 GDZ327245:GDZ327262 GNV327245:GNV327262 GXR327245:GXR327262 HHN327245:HHN327262 HRJ327245:HRJ327262 IBF327245:IBF327262 ILB327245:ILB327262 IUX327245:IUX327262 JET327245:JET327262 JOP327245:JOP327262 JYL327245:JYL327262 KIH327245:KIH327262 KSD327245:KSD327262 LBZ327245:LBZ327262 LLV327245:LLV327262 LVR327245:LVR327262 MFN327245:MFN327262 MPJ327245:MPJ327262 MZF327245:MZF327262 NJB327245:NJB327262 NSX327245:NSX327262 OCT327245:OCT327262 OMP327245:OMP327262 OWL327245:OWL327262 PGH327245:PGH327262 PQD327245:PQD327262 PZZ327245:PZZ327262 QJV327245:QJV327262 QTR327245:QTR327262 RDN327245:RDN327262 RNJ327245:RNJ327262 RXF327245:RXF327262 SHB327245:SHB327262 SQX327245:SQX327262 TAT327245:TAT327262 TKP327245:TKP327262 TUL327245:TUL327262 UEH327245:UEH327262 UOD327245:UOD327262 UXZ327245:UXZ327262 VHV327245:VHV327262 VRR327245:VRR327262 WBN327245:WBN327262 WLJ327245:WLJ327262 WVF327245:WVF327262 AA392781:AE392798 IT392781:IT392798 SP392781:SP392798 ACL392781:ACL392798 AMH392781:AMH392798 AWD392781:AWD392798 BFZ392781:BFZ392798 BPV392781:BPV392798 BZR392781:BZR392798 CJN392781:CJN392798 CTJ392781:CTJ392798 DDF392781:DDF392798 DNB392781:DNB392798 DWX392781:DWX392798 EGT392781:EGT392798 EQP392781:EQP392798 FAL392781:FAL392798 FKH392781:FKH392798 FUD392781:FUD392798 GDZ392781:GDZ392798 GNV392781:GNV392798 GXR392781:GXR392798 HHN392781:HHN392798 HRJ392781:HRJ392798 IBF392781:IBF392798 ILB392781:ILB392798 IUX392781:IUX392798 JET392781:JET392798 JOP392781:JOP392798 JYL392781:JYL392798 KIH392781:KIH392798 KSD392781:KSD392798 LBZ392781:LBZ392798 LLV392781:LLV392798 LVR392781:LVR392798 MFN392781:MFN392798 MPJ392781:MPJ392798 MZF392781:MZF392798 NJB392781:NJB392798 NSX392781:NSX392798 OCT392781:OCT392798 OMP392781:OMP392798 OWL392781:OWL392798 PGH392781:PGH392798 PQD392781:PQD392798 PZZ392781:PZZ392798 QJV392781:QJV392798 QTR392781:QTR392798 RDN392781:RDN392798 RNJ392781:RNJ392798 RXF392781:RXF392798 SHB392781:SHB392798 SQX392781:SQX392798 TAT392781:TAT392798 TKP392781:TKP392798 TUL392781:TUL392798 UEH392781:UEH392798 UOD392781:UOD392798 UXZ392781:UXZ392798 VHV392781:VHV392798 VRR392781:VRR392798 WBN392781:WBN392798 WLJ392781:WLJ392798 WVF392781:WVF392798 AA458317:AE458334 IT458317:IT458334 SP458317:SP458334 ACL458317:ACL458334 AMH458317:AMH458334 AWD458317:AWD458334 BFZ458317:BFZ458334 BPV458317:BPV458334 BZR458317:BZR458334 CJN458317:CJN458334 CTJ458317:CTJ458334 DDF458317:DDF458334 DNB458317:DNB458334 DWX458317:DWX458334 EGT458317:EGT458334 EQP458317:EQP458334 FAL458317:FAL458334 FKH458317:FKH458334 FUD458317:FUD458334 GDZ458317:GDZ458334 GNV458317:GNV458334 GXR458317:GXR458334 HHN458317:HHN458334 HRJ458317:HRJ458334 IBF458317:IBF458334 ILB458317:ILB458334 IUX458317:IUX458334 JET458317:JET458334 JOP458317:JOP458334 JYL458317:JYL458334 KIH458317:KIH458334 KSD458317:KSD458334 LBZ458317:LBZ458334 LLV458317:LLV458334 LVR458317:LVR458334 MFN458317:MFN458334 MPJ458317:MPJ458334 MZF458317:MZF458334 NJB458317:NJB458334 NSX458317:NSX458334 OCT458317:OCT458334 OMP458317:OMP458334 OWL458317:OWL458334 PGH458317:PGH458334 PQD458317:PQD458334 PZZ458317:PZZ458334 QJV458317:QJV458334 QTR458317:QTR458334 RDN458317:RDN458334 RNJ458317:RNJ458334 RXF458317:RXF458334 SHB458317:SHB458334 SQX458317:SQX458334 TAT458317:TAT458334 TKP458317:TKP458334 TUL458317:TUL458334 UEH458317:UEH458334 UOD458317:UOD458334 UXZ458317:UXZ458334 VHV458317:VHV458334 VRR458317:VRR458334 WBN458317:WBN458334 WLJ458317:WLJ458334 WVF458317:WVF458334 AA523853:AE523870 IT523853:IT523870 SP523853:SP523870 ACL523853:ACL523870 AMH523853:AMH523870 AWD523853:AWD523870 BFZ523853:BFZ523870 BPV523853:BPV523870 BZR523853:BZR523870 CJN523853:CJN523870 CTJ523853:CTJ523870 DDF523853:DDF523870 DNB523853:DNB523870 DWX523853:DWX523870 EGT523853:EGT523870 EQP523853:EQP523870 FAL523853:FAL523870 FKH523853:FKH523870 FUD523853:FUD523870 GDZ523853:GDZ523870 GNV523853:GNV523870 GXR523853:GXR523870 HHN523853:HHN523870 HRJ523853:HRJ523870 IBF523853:IBF523870 ILB523853:ILB523870 IUX523853:IUX523870 JET523853:JET523870 JOP523853:JOP523870 JYL523853:JYL523870 KIH523853:KIH523870 KSD523853:KSD523870 LBZ523853:LBZ523870 LLV523853:LLV523870 LVR523853:LVR523870 MFN523853:MFN523870 MPJ523853:MPJ523870 MZF523853:MZF523870 NJB523853:NJB523870 NSX523853:NSX523870 OCT523853:OCT523870 OMP523853:OMP523870 OWL523853:OWL523870 PGH523853:PGH523870 PQD523853:PQD523870 PZZ523853:PZZ523870 QJV523853:QJV523870 QTR523853:QTR523870 RDN523853:RDN523870 RNJ523853:RNJ523870 RXF523853:RXF523870 SHB523853:SHB523870 SQX523853:SQX523870 TAT523853:TAT523870 TKP523853:TKP523870 TUL523853:TUL523870 UEH523853:UEH523870 UOD523853:UOD523870 UXZ523853:UXZ523870 VHV523853:VHV523870 VRR523853:VRR523870 WBN523853:WBN523870 WLJ523853:WLJ523870 WVF523853:WVF523870 AA589389:AE589406 IT589389:IT589406 SP589389:SP589406 ACL589389:ACL589406 AMH589389:AMH589406 AWD589389:AWD589406 BFZ589389:BFZ589406 BPV589389:BPV589406 BZR589389:BZR589406 CJN589389:CJN589406 CTJ589389:CTJ589406 DDF589389:DDF589406 DNB589389:DNB589406 DWX589389:DWX589406 EGT589389:EGT589406 EQP589389:EQP589406 FAL589389:FAL589406 FKH589389:FKH589406 FUD589389:FUD589406 GDZ589389:GDZ589406 GNV589389:GNV589406 GXR589389:GXR589406 HHN589389:HHN589406 HRJ589389:HRJ589406 IBF589389:IBF589406 ILB589389:ILB589406 IUX589389:IUX589406 JET589389:JET589406 JOP589389:JOP589406 JYL589389:JYL589406 KIH589389:KIH589406 KSD589389:KSD589406 LBZ589389:LBZ589406 LLV589389:LLV589406 LVR589389:LVR589406 MFN589389:MFN589406 MPJ589389:MPJ589406 MZF589389:MZF589406 NJB589389:NJB589406 NSX589389:NSX589406 OCT589389:OCT589406 OMP589389:OMP589406 OWL589389:OWL589406 PGH589389:PGH589406 PQD589389:PQD589406 PZZ589389:PZZ589406 QJV589389:QJV589406 QTR589389:QTR589406 RDN589389:RDN589406 RNJ589389:RNJ589406 RXF589389:RXF589406 SHB589389:SHB589406 SQX589389:SQX589406 TAT589389:TAT589406 TKP589389:TKP589406 TUL589389:TUL589406 UEH589389:UEH589406 UOD589389:UOD589406 UXZ589389:UXZ589406 VHV589389:VHV589406 VRR589389:VRR589406 WBN589389:WBN589406 WLJ589389:WLJ589406 WVF589389:WVF589406 AA654925:AE654942 IT654925:IT654942 SP654925:SP654942 ACL654925:ACL654942 AMH654925:AMH654942 AWD654925:AWD654942 BFZ654925:BFZ654942 BPV654925:BPV654942 BZR654925:BZR654942 CJN654925:CJN654942 CTJ654925:CTJ654942 DDF654925:DDF654942 DNB654925:DNB654942 DWX654925:DWX654942 EGT654925:EGT654942 EQP654925:EQP654942 FAL654925:FAL654942 FKH654925:FKH654942 FUD654925:FUD654942 GDZ654925:GDZ654942 GNV654925:GNV654942 GXR654925:GXR654942 HHN654925:HHN654942 HRJ654925:HRJ654942 IBF654925:IBF654942 ILB654925:ILB654942 IUX654925:IUX654942 JET654925:JET654942 JOP654925:JOP654942 JYL654925:JYL654942 KIH654925:KIH654942 KSD654925:KSD654942 LBZ654925:LBZ654942 LLV654925:LLV654942 LVR654925:LVR654942 MFN654925:MFN654942 MPJ654925:MPJ654942 MZF654925:MZF654942 NJB654925:NJB654942 NSX654925:NSX654942 OCT654925:OCT654942 OMP654925:OMP654942 OWL654925:OWL654942 PGH654925:PGH654942 PQD654925:PQD654942 PZZ654925:PZZ654942 QJV654925:QJV654942 QTR654925:QTR654942 RDN654925:RDN654942 RNJ654925:RNJ654942 RXF654925:RXF654942 SHB654925:SHB654942 SQX654925:SQX654942 TAT654925:TAT654942 TKP654925:TKP654942 TUL654925:TUL654942 UEH654925:UEH654942 UOD654925:UOD654942 UXZ654925:UXZ654942 VHV654925:VHV654942 VRR654925:VRR654942 WBN654925:WBN654942 WLJ654925:WLJ654942 WVF654925:WVF654942 AA720461:AE720478 IT720461:IT720478 SP720461:SP720478 ACL720461:ACL720478 AMH720461:AMH720478 AWD720461:AWD720478 BFZ720461:BFZ720478 BPV720461:BPV720478 BZR720461:BZR720478 CJN720461:CJN720478 CTJ720461:CTJ720478 DDF720461:DDF720478 DNB720461:DNB720478 DWX720461:DWX720478 EGT720461:EGT720478 EQP720461:EQP720478 FAL720461:FAL720478 FKH720461:FKH720478 FUD720461:FUD720478 GDZ720461:GDZ720478 GNV720461:GNV720478 GXR720461:GXR720478 HHN720461:HHN720478 HRJ720461:HRJ720478 IBF720461:IBF720478 ILB720461:ILB720478 IUX720461:IUX720478 JET720461:JET720478 JOP720461:JOP720478 JYL720461:JYL720478 KIH720461:KIH720478 KSD720461:KSD720478 LBZ720461:LBZ720478 LLV720461:LLV720478 LVR720461:LVR720478 MFN720461:MFN720478 MPJ720461:MPJ720478 MZF720461:MZF720478 NJB720461:NJB720478 NSX720461:NSX720478 OCT720461:OCT720478 OMP720461:OMP720478 OWL720461:OWL720478 PGH720461:PGH720478 PQD720461:PQD720478 PZZ720461:PZZ720478 QJV720461:QJV720478 QTR720461:QTR720478 RDN720461:RDN720478 RNJ720461:RNJ720478 RXF720461:RXF720478 SHB720461:SHB720478 SQX720461:SQX720478 TAT720461:TAT720478 TKP720461:TKP720478 TUL720461:TUL720478 UEH720461:UEH720478 UOD720461:UOD720478 UXZ720461:UXZ720478 VHV720461:VHV720478 VRR720461:VRR720478 WBN720461:WBN720478 WLJ720461:WLJ720478 WVF720461:WVF720478 AA785997:AE786014 IT785997:IT786014 SP785997:SP786014 ACL785997:ACL786014 AMH785997:AMH786014 AWD785997:AWD786014 BFZ785997:BFZ786014 BPV785997:BPV786014 BZR785997:BZR786014 CJN785997:CJN786014 CTJ785997:CTJ786014 DDF785997:DDF786014 DNB785997:DNB786014 DWX785997:DWX786014 EGT785997:EGT786014 EQP785997:EQP786014 FAL785997:FAL786014 FKH785997:FKH786014 FUD785997:FUD786014 GDZ785997:GDZ786014 GNV785997:GNV786014 GXR785997:GXR786014 HHN785997:HHN786014 HRJ785997:HRJ786014 IBF785997:IBF786014 ILB785997:ILB786014 IUX785997:IUX786014 JET785997:JET786014 JOP785997:JOP786014 JYL785997:JYL786014 KIH785997:KIH786014 KSD785997:KSD786014 LBZ785997:LBZ786014 LLV785997:LLV786014 LVR785997:LVR786014 MFN785997:MFN786014 MPJ785997:MPJ786014 MZF785997:MZF786014 NJB785997:NJB786014 NSX785997:NSX786014 OCT785997:OCT786014 OMP785997:OMP786014 OWL785997:OWL786014 PGH785997:PGH786014 PQD785997:PQD786014 PZZ785997:PZZ786014 QJV785997:QJV786014 QTR785997:QTR786014 RDN785997:RDN786014 RNJ785997:RNJ786014 RXF785997:RXF786014 SHB785997:SHB786014 SQX785997:SQX786014 TAT785997:TAT786014 TKP785997:TKP786014 TUL785997:TUL786014 UEH785997:UEH786014 UOD785997:UOD786014 UXZ785997:UXZ786014 VHV785997:VHV786014 VRR785997:VRR786014 WBN785997:WBN786014 WLJ785997:WLJ786014 WVF785997:WVF786014 AA851533:AE851550 IT851533:IT851550 SP851533:SP851550 ACL851533:ACL851550 AMH851533:AMH851550 AWD851533:AWD851550 BFZ851533:BFZ851550 BPV851533:BPV851550 BZR851533:BZR851550 CJN851533:CJN851550 CTJ851533:CTJ851550 DDF851533:DDF851550 DNB851533:DNB851550 DWX851533:DWX851550 EGT851533:EGT851550 EQP851533:EQP851550 FAL851533:FAL851550 FKH851533:FKH851550 FUD851533:FUD851550 GDZ851533:GDZ851550 GNV851533:GNV851550 GXR851533:GXR851550 HHN851533:HHN851550 HRJ851533:HRJ851550 IBF851533:IBF851550 ILB851533:ILB851550 IUX851533:IUX851550 JET851533:JET851550 JOP851533:JOP851550 JYL851533:JYL851550 KIH851533:KIH851550 KSD851533:KSD851550 LBZ851533:LBZ851550 LLV851533:LLV851550 LVR851533:LVR851550 MFN851533:MFN851550 MPJ851533:MPJ851550 MZF851533:MZF851550 NJB851533:NJB851550 NSX851533:NSX851550 OCT851533:OCT851550 OMP851533:OMP851550 OWL851533:OWL851550 PGH851533:PGH851550 PQD851533:PQD851550 PZZ851533:PZZ851550 QJV851533:QJV851550 QTR851533:QTR851550 RDN851533:RDN851550 RNJ851533:RNJ851550 RXF851533:RXF851550 SHB851533:SHB851550 SQX851533:SQX851550 TAT851533:TAT851550 TKP851533:TKP851550 TUL851533:TUL851550 UEH851533:UEH851550 UOD851533:UOD851550 UXZ851533:UXZ851550 VHV851533:VHV851550 VRR851533:VRR851550 WBN851533:WBN851550 WLJ851533:WLJ851550 WVF851533:WVF851550 AA917069:AE917086 IT917069:IT917086 SP917069:SP917086 ACL917069:ACL917086 AMH917069:AMH917086 AWD917069:AWD917086 BFZ917069:BFZ917086 BPV917069:BPV917086 BZR917069:BZR917086 CJN917069:CJN917086 CTJ917069:CTJ917086 DDF917069:DDF917086 DNB917069:DNB917086 DWX917069:DWX917086 EGT917069:EGT917086 EQP917069:EQP917086 FAL917069:FAL917086 FKH917069:FKH917086 FUD917069:FUD917086 GDZ917069:GDZ917086 GNV917069:GNV917086 GXR917069:GXR917086 HHN917069:HHN917086 HRJ917069:HRJ917086 IBF917069:IBF917086 ILB917069:ILB917086 IUX917069:IUX917086 JET917069:JET917086 JOP917069:JOP917086 JYL917069:JYL917086 KIH917069:KIH917086 KSD917069:KSD917086 LBZ917069:LBZ917086 LLV917069:LLV917086 LVR917069:LVR917086 MFN917069:MFN917086 MPJ917069:MPJ917086 MZF917069:MZF917086 NJB917069:NJB917086 NSX917069:NSX917086 OCT917069:OCT917086 OMP917069:OMP917086 OWL917069:OWL917086 PGH917069:PGH917086 PQD917069:PQD917086 PZZ917069:PZZ917086 QJV917069:QJV917086 QTR917069:QTR917086 RDN917069:RDN917086 RNJ917069:RNJ917086 RXF917069:RXF917086 SHB917069:SHB917086 SQX917069:SQX917086 TAT917069:TAT917086 TKP917069:TKP917086 TUL917069:TUL917086 UEH917069:UEH917086 UOD917069:UOD917086 UXZ917069:UXZ917086 VHV917069:VHV917086 VRR917069:VRR917086 WBN917069:WBN917086 WLJ917069:WLJ917086 WVF917069:WVF917086 AA982605:AE982622 IT982605:IT982622 SP982605:SP982622 ACL982605:ACL982622 AMH982605:AMH982622 AWD982605:AWD982622 BFZ982605:BFZ982622 BPV982605:BPV982622 BZR982605:BZR982622 CJN982605:CJN982622 CTJ982605:CTJ982622 DDF982605:DDF982622 DNB982605:DNB982622 DWX982605:DWX982622 EGT982605:EGT982622 EQP982605:EQP982622 FAL982605:FAL982622 FKH982605:FKH982622 FUD982605:FUD982622 GDZ982605:GDZ982622 GNV982605:GNV982622 GXR982605:GXR982622 HHN982605:HHN982622 HRJ982605:HRJ982622 IBF982605:IBF982622 ILB982605:ILB982622 IUX982605:IUX982622 JET982605:JET982622 JOP982605:JOP982622 JYL982605:JYL982622 KIH982605:KIH982622 KSD982605:KSD982622 LBZ982605:LBZ982622 LLV982605:LLV982622 LVR982605:LVR982622 MFN982605:MFN982622 MPJ982605:MPJ982622 MZF982605:MZF982622 NJB982605:NJB982622 NSX982605:NSX982622 OCT982605:OCT982622 OMP982605:OMP982622 OWL982605:OWL982622 PGH982605:PGH982622 PQD982605:PQD982622 PZZ982605:PZZ982622 QJV982605:QJV982622 QTR982605:QTR982622 RDN982605:RDN982622 RNJ982605:RNJ982622 RXF982605:RXF982622 SHB982605:SHB982622 SQX982605:SQX982622 TAT982605:TAT982622 TKP982605:TKP982622 TUL982605:TUL982622 UEH982605:UEH982622 UOD982605:UOD982622 UXZ982605:UXZ982622 VHV982605:VHV982622 VRR982605:VRR982622 WBN982605:WBN982622">
      <formula1>#REF!</formula1>
    </dataValidation>
    <dataValidation type="list" allowBlank="1" showInputMessage="1" showErrorMessage="1" sqref="E11:E30">
      <formula1>RUTINARIA</formula1>
    </dataValidation>
    <dataValidation type="list" allowBlank="1" showInputMessage="1" showErrorMessage="1" sqref="L11:L30">
      <formula1>NIVELDEFICIENCIA</formula1>
    </dataValidation>
    <dataValidation type="list" allowBlank="1" showInputMessage="1" showErrorMessage="1" sqref="N11:N30">
      <formula1>NIVELEXPOSICION</formula1>
    </dataValidation>
    <dataValidation type="list" allowBlank="1" showInputMessage="1" showErrorMessage="1" sqref="R11:R30">
      <formula1>NIVELCONSECUENCIA</formula1>
    </dataValidation>
    <dataValidation type="list" allowBlank="1" showInputMessage="1" showErrorMessage="1" sqref="G28:G29">
      <formula1>$J$2:$J$46</formula1>
    </dataValidation>
  </dataValidations>
  <printOptions horizontalCentered="1"/>
  <pageMargins left="0.23622047244094491" right="0.23622047244094491" top="0.39370078740157483" bottom="0.39370078740157483" header="0.31496062992125984" footer="0.31496062992125984"/>
  <pageSetup scale="22" orientation="landscape" r:id="rId1"/>
  <headerFooter>
    <oddFooter xml:space="preserve">&amp;LCódigo: GH-F-088  V.1&amp;RPágina: &amp;P de &amp;N
</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Datos!$I$2:$I$9</xm:f>
          </x14:formula1>
          <xm:sqref>F11</xm:sqref>
        </x14:dataValidation>
        <x14:dataValidation type="list" allowBlank="1" showInputMessage="1" showErrorMessage="1">
          <x14:formula1>
            <xm:f>Datos!$I$2:$I$10</xm:f>
          </x14:formula1>
          <xm:sqref>F12:F29</xm:sqref>
        </x14:dataValidation>
        <x14:dataValidation type="list" allowBlank="1" showInputMessage="1" showErrorMessage="1">
          <x14:formula1>
            <xm:f>Datos!$J$2:$J$49</xm:f>
          </x14:formula1>
          <xm:sqref>G11:G27</xm:sqref>
        </x14:dataValidation>
        <x14:dataValidation type="list" allowBlank="1" showInputMessage="1" showErrorMessage="1">
          <x14:formula1>
            <xm:f>Datos!$A$2:$A$4</xm:f>
          </x14:formula1>
          <xm:sqref>Z11:Z26 Z28:Z29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topLeftCell="G12" zoomScale="55" zoomScaleNormal="55" workbookViewId="0">
      <selection activeCell="R14" sqref="R14"/>
    </sheetView>
  </sheetViews>
  <sheetFormatPr baseColWidth="10" defaultRowHeight="15.75" x14ac:dyDescent="0.25"/>
  <cols>
    <col min="1" max="1" width="16.7109375" style="4" customWidth="1"/>
    <col min="2" max="2" width="15" style="4" customWidth="1"/>
    <col min="3" max="3" width="59.28515625" style="4" customWidth="1"/>
    <col min="4" max="4" width="25.7109375" style="4" customWidth="1"/>
    <col min="5" max="5" width="17.42578125" style="4" customWidth="1"/>
    <col min="6" max="6" width="24.5703125" style="26" customWidth="1"/>
    <col min="7" max="7" width="51.42578125" style="10" customWidth="1"/>
    <col min="8" max="8" width="50.85546875" style="4" customWidth="1"/>
    <col min="9" max="11" width="20.28515625" style="4" customWidth="1"/>
    <col min="12" max="12" width="3.28515625" style="12" customWidth="1"/>
    <col min="13" max="13" width="6.5703125" style="13" customWidth="1"/>
    <col min="14" max="22" width="6.5703125" style="12" customWidth="1"/>
    <col min="23" max="23" width="7" style="26" customWidth="1"/>
    <col min="24" max="24" width="7" style="4" customWidth="1"/>
    <col min="25" max="25" width="6.7109375" style="14" customWidth="1"/>
    <col min="26" max="26" width="12" style="14" customWidth="1"/>
    <col min="27" max="28" width="36.28515625" style="14" customWidth="1"/>
    <col min="29" max="30" width="23.140625" style="14" customWidth="1"/>
    <col min="31" max="31" width="36.28515625" style="14" customWidth="1"/>
    <col min="32" max="32" width="36.28515625" style="4" customWidth="1"/>
    <col min="33" max="224" width="11.42578125" style="4"/>
    <col min="225" max="225" width="16.28515625" style="4" customWidth="1"/>
    <col min="226" max="226" width="19.7109375" style="4" customWidth="1"/>
    <col min="227" max="227" width="33.42578125" style="4" customWidth="1"/>
    <col min="228" max="228" width="25" style="4" customWidth="1"/>
    <col min="229" max="230" width="9.42578125" style="4" customWidth="1"/>
    <col min="231" max="231" width="25.7109375" style="4" customWidth="1"/>
    <col min="232" max="232" width="36.7109375" style="4" customWidth="1"/>
    <col min="233" max="233" width="50.7109375" style="4" customWidth="1"/>
    <col min="234" max="234" width="34.140625" style="4" customWidth="1"/>
    <col min="235" max="235" width="10.28515625" style="4" customWidth="1"/>
    <col min="236" max="236" width="11.5703125" style="4" customWidth="1"/>
    <col min="237" max="237" width="8.7109375" style="4" customWidth="1"/>
    <col min="238" max="238" width="7.7109375" style="4" customWidth="1"/>
    <col min="239" max="239" width="9" style="4" customWidth="1"/>
    <col min="240" max="240" width="10.28515625" style="4" customWidth="1"/>
    <col min="241" max="241" width="5" style="4" customWidth="1"/>
    <col min="242" max="242" width="11" style="4" customWidth="1"/>
    <col min="243" max="243" width="5.140625" style="4" bestFit="1" customWidth="1"/>
    <col min="244" max="244" width="10.85546875" style="4" customWidth="1"/>
    <col min="245" max="245" width="5.28515625" style="4" customWidth="1"/>
    <col min="246" max="246" width="10.7109375" style="4" customWidth="1"/>
    <col min="247" max="247" width="4.7109375" style="4" bestFit="1" customWidth="1"/>
    <col min="248" max="248" width="10.7109375" style="4" customWidth="1"/>
    <col min="249" max="249" width="8.28515625" style="4" customWidth="1"/>
    <col min="250" max="250" width="10.7109375" style="4" customWidth="1"/>
    <col min="251" max="251" width="19" style="4" customWidth="1"/>
    <col min="252" max="252" width="9.140625" style="4" customWidth="1"/>
    <col min="253" max="253" width="71.140625" style="4" customWidth="1"/>
    <col min="254" max="254" width="17.7109375" style="4" customWidth="1"/>
    <col min="255" max="255" width="75.85546875" style="4" customWidth="1"/>
    <col min="256" max="257" width="11.42578125" style="4"/>
    <col min="258" max="258" width="32.42578125" style="4" customWidth="1"/>
    <col min="259" max="259" width="33.7109375" style="4" customWidth="1"/>
    <col min="260" max="260" width="30.7109375" style="4" customWidth="1"/>
    <col min="261" max="480" width="11.42578125" style="4"/>
    <col min="481" max="481" width="16.28515625" style="4" customWidth="1"/>
    <col min="482" max="482" width="19.7109375" style="4" customWidth="1"/>
    <col min="483" max="483" width="33.42578125" style="4" customWidth="1"/>
    <col min="484" max="484" width="25" style="4" customWidth="1"/>
    <col min="485" max="486" width="9.42578125" style="4" customWidth="1"/>
    <col min="487" max="487" width="25.7109375" style="4" customWidth="1"/>
    <col min="488" max="488" width="36.7109375" style="4" customWidth="1"/>
    <col min="489" max="489" width="50.7109375" style="4" customWidth="1"/>
    <col min="490" max="490" width="34.140625" style="4" customWidth="1"/>
    <col min="491" max="491" width="10.28515625" style="4" customWidth="1"/>
    <col min="492" max="492" width="11.5703125" style="4" customWidth="1"/>
    <col min="493" max="493" width="8.7109375" style="4" customWidth="1"/>
    <col min="494" max="494" width="7.7109375" style="4" customWidth="1"/>
    <col min="495" max="495" width="9" style="4" customWidth="1"/>
    <col min="496" max="496" width="10.28515625" style="4" customWidth="1"/>
    <col min="497" max="497" width="5" style="4" customWidth="1"/>
    <col min="498" max="498" width="11" style="4" customWidth="1"/>
    <col min="499" max="499" width="5.140625" style="4" bestFit="1" customWidth="1"/>
    <col min="500" max="500" width="10.85546875" style="4" customWidth="1"/>
    <col min="501" max="501" width="5.28515625" style="4" customWidth="1"/>
    <col min="502" max="502" width="10.7109375" style="4" customWidth="1"/>
    <col min="503" max="503" width="4.7109375" style="4" bestFit="1" customWidth="1"/>
    <col min="504" max="504" width="10.7109375" style="4" customWidth="1"/>
    <col min="505" max="505" width="8.28515625" style="4" customWidth="1"/>
    <col min="506" max="506" width="10.7109375" style="4" customWidth="1"/>
    <col min="507" max="507" width="19" style="4" customWidth="1"/>
    <col min="508" max="508" width="9.140625" style="4" customWidth="1"/>
    <col min="509" max="509" width="71.140625" style="4" customWidth="1"/>
    <col min="510" max="510" width="17.7109375" style="4" customWidth="1"/>
    <col min="511" max="511" width="75.85546875" style="4" customWidth="1"/>
    <col min="512" max="513" width="11.42578125" style="4"/>
    <col min="514" max="514" width="32.42578125" style="4" customWidth="1"/>
    <col min="515" max="515" width="33.7109375" style="4" customWidth="1"/>
    <col min="516" max="516" width="30.7109375" style="4" customWidth="1"/>
    <col min="517" max="736" width="11.42578125" style="4"/>
    <col min="737" max="737" width="16.28515625" style="4" customWidth="1"/>
    <col min="738" max="738" width="19.7109375" style="4" customWidth="1"/>
    <col min="739" max="739" width="33.42578125" style="4" customWidth="1"/>
    <col min="740" max="740" width="25" style="4" customWidth="1"/>
    <col min="741" max="742" width="9.42578125" style="4" customWidth="1"/>
    <col min="743" max="743" width="25.7109375" style="4" customWidth="1"/>
    <col min="744" max="744" width="36.7109375" style="4" customWidth="1"/>
    <col min="745" max="745" width="50.7109375" style="4" customWidth="1"/>
    <col min="746" max="746" width="34.140625" style="4" customWidth="1"/>
    <col min="747" max="747" width="10.28515625" style="4" customWidth="1"/>
    <col min="748" max="748" width="11.5703125" style="4" customWidth="1"/>
    <col min="749" max="749" width="8.7109375" style="4" customWidth="1"/>
    <col min="750" max="750" width="7.7109375" style="4" customWidth="1"/>
    <col min="751" max="751" width="9" style="4" customWidth="1"/>
    <col min="752" max="752" width="10.28515625" style="4" customWidth="1"/>
    <col min="753" max="753" width="5" style="4" customWidth="1"/>
    <col min="754" max="754" width="11" style="4" customWidth="1"/>
    <col min="755" max="755" width="5.140625" style="4" bestFit="1" customWidth="1"/>
    <col min="756" max="756" width="10.85546875" style="4" customWidth="1"/>
    <col min="757" max="757" width="5.28515625" style="4" customWidth="1"/>
    <col min="758" max="758" width="10.7109375" style="4" customWidth="1"/>
    <col min="759" max="759" width="4.7109375" style="4" bestFit="1" customWidth="1"/>
    <col min="760" max="760" width="10.7109375" style="4" customWidth="1"/>
    <col min="761" max="761" width="8.28515625" style="4" customWidth="1"/>
    <col min="762" max="762" width="10.7109375" style="4" customWidth="1"/>
    <col min="763" max="763" width="19" style="4" customWidth="1"/>
    <col min="764" max="764" width="9.140625" style="4" customWidth="1"/>
    <col min="765" max="765" width="71.140625" style="4" customWidth="1"/>
    <col min="766" max="766" width="17.7109375" style="4" customWidth="1"/>
    <col min="767" max="767" width="75.85546875" style="4" customWidth="1"/>
    <col min="768" max="769" width="11.42578125" style="4"/>
    <col min="770" max="770" width="32.42578125" style="4" customWidth="1"/>
    <col min="771" max="771" width="33.7109375" style="4" customWidth="1"/>
    <col min="772" max="772" width="30.7109375" style="4" customWidth="1"/>
    <col min="773" max="992" width="11.42578125" style="4"/>
    <col min="993" max="993" width="16.28515625" style="4" customWidth="1"/>
    <col min="994" max="994" width="19.7109375" style="4" customWidth="1"/>
    <col min="995" max="995" width="33.42578125" style="4" customWidth="1"/>
    <col min="996" max="996" width="25" style="4" customWidth="1"/>
    <col min="997" max="998" width="9.42578125" style="4" customWidth="1"/>
    <col min="999" max="999" width="25.7109375" style="4" customWidth="1"/>
    <col min="1000" max="1000" width="36.7109375" style="4" customWidth="1"/>
    <col min="1001" max="1001" width="50.7109375" style="4" customWidth="1"/>
    <col min="1002" max="1002" width="34.140625" style="4" customWidth="1"/>
    <col min="1003" max="1003" width="10.28515625" style="4" customWidth="1"/>
    <col min="1004" max="1004" width="11.5703125" style="4" customWidth="1"/>
    <col min="1005" max="1005" width="8.7109375" style="4" customWidth="1"/>
    <col min="1006" max="1006" width="7.7109375" style="4" customWidth="1"/>
    <col min="1007" max="1007" width="9" style="4" customWidth="1"/>
    <col min="1008" max="1008" width="10.28515625" style="4" customWidth="1"/>
    <col min="1009" max="1009" width="5" style="4" customWidth="1"/>
    <col min="1010" max="1010" width="11" style="4" customWidth="1"/>
    <col min="1011" max="1011" width="5.140625" style="4" bestFit="1" customWidth="1"/>
    <col min="1012" max="1012" width="10.85546875" style="4" customWidth="1"/>
    <col min="1013" max="1013" width="5.28515625" style="4" customWidth="1"/>
    <col min="1014" max="1014" width="10.7109375" style="4" customWidth="1"/>
    <col min="1015" max="1015" width="4.7109375" style="4" bestFit="1" customWidth="1"/>
    <col min="1016" max="1016" width="10.7109375" style="4" customWidth="1"/>
    <col min="1017" max="1017" width="8.28515625" style="4" customWidth="1"/>
    <col min="1018" max="1018" width="10.7109375" style="4" customWidth="1"/>
    <col min="1019" max="1019" width="19" style="4" customWidth="1"/>
    <col min="1020" max="1020" width="9.140625" style="4" customWidth="1"/>
    <col min="1021" max="1021" width="71.140625" style="4" customWidth="1"/>
    <col min="1022" max="1022" width="17.7109375" style="4" customWidth="1"/>
    <col min="1023" max="1023" width="75.85546875" style="4" customWidth="1"/>
    <col min="1024" max="1025" width="11.42578125" style="4"/>
    <col min="1026" max="1026" width="32.42578125" style="4" customWidth="1"/>
    <col min="1027" max="1027" width="33.7109375" style="4" customWidth="1"/>
    <col min="1028" max="1028" width="30.7109375" style="4" customWidth="1"/>
    <col min="1029" max="1248" width="11.42578125" style="4"/>
    <col min="1249" max="1249" width="16.28515625" style="4" customWidth="1"/>
    <col min="1250" max="1250" width="19.7109375" style="4" customWidth="1"/>
    <col min="1251" max="1251" width="33.42578125" style="4" customWidth="1"/>
    <col min="1252" max="1252" width="25" style="4" customWidth="1"/>
    <col min="1253" max="1254" width="9.42578125" style="4" customWidth="1"/>
    <col min="1255" max="1255" width="25.7109375" style="4" customWidth="1"/>
    <col min="1256" max="1256" width="36.7109375" style="4" customWidth="1"/>
    <col min="1257" max="1257" width="50.7109375" style="4" customWidth="1"/>
    <col min="1258" max="1258" width="34.140625" style="4" customWidth="1"/>
    <col min="1259" max="1259" width="10.28515625" style="4" customWidth="1"/>
    <col min="1260" max="1260" width="11.5703125" style="4" customWidth="1"/>
    <col min="1261" max="1261" width="8.7109375" style="4" customWidth="1"/>
    <col min="1262" max="1262" width="7.7109375" style="4" customWidth="1"/>
    <col min="1263" max="1263" width="9" style="4" customWidth="1"/>
    <col min="1264" max="1264" width="10.28515625" style="4" customWidth="1"/>
    <col min="1265" max="1265" width="5" style="4" customWidth="1"/>
    <col min="1266" max="1266" width="11" style="4" customWidth="1"/>
    <col min="1267" max="1267" width="5.140625" style="4" bestFit="1" customWidth="1"/>
    <col min="1268" max="1268" width="10.85546875" style="4" customWidth="1"/>
    <col min="1269" max="1269" width="5.28515625" style="4" customWidth="1"/>
    <col min="1270" max="1270" width="10.7109375" style="4" customWidth="1"/>
    <col min="1271" max="1271" width="4.7109375" style="4" bestFit="1" customWidth="1"/>
    <col min="1272" max="1272" width="10.7109375" style="4" customWidth="1"/>
    <col min="1273" max="1273" width="8.28515625" style="4" customWidth="1"/>
    <col min="1274" max="1274" width="10.7109375" style="4" customWidth="1"/>
    <col min="1275" max="1275" width="19" style="4" customWidth="1"/>
    <col min="1276" max="1276" width="9.140625" style="4" customWidth="1"/>
    <col min="1277" max="1277" width="71.140625" style="4" customWidth="1"/>
    <col min="1278" max="1278" width="17.7109375" style="4" customWidth="1"/>
    <col min="1279" max="1279" width="75.85546875" style="4" customWidth="1"/>
    <col min="1280" max="1281" width="11.42578125" style="4"/>
    <col min="1282" max="1282" width="32.42578125" style="4" customWidth="1"/>
    <col min="1283" max="1283" width="33.7109375" style="4" customWidth="1"/>
    <col min="1284" max="1284" width="30.7109375" style="4" customWidth="1"/>
    <col min="1285" max="1504" width="11.42578125" style="4"/>
    <col min="1505" max="1505" width="16.28515625" style="4" customWidth="1"/>
    <col min="1506" max="1506" width="19.7109375" style="4" customWidth="1"/>
    <col min="1507" max="1507" width="33.42578125" style="4" customWidth="1"/>
    <col min="1508" max="1508" width="25" style="4" customWidth="1"/>
    <col min="1509" max="1510" width="9.42578125" style="4" customWidth="1"/>
    <col min="1511" max="1511" width="25.7109375" style="4" customWidth="1"/>
    <col min="1512" max="1512" width="36.7109375" style="4" customWidth="1"/>
    <col min="1513" max="1513" width="50.7109375" style="4" customWidth="1"/>
    <col min="1514" max="1514" width="34.140625" style="4" customWidth="1"/>
    <col min="1515" max="1515" width="10.28515625" style="4" customWidth="1"/>
    <col min="1516" max="1516" width="11.5703125" style="4" customWidth="1"/>
    <col min="1517" max="1517" width="8.7109375" style="4" customWidth="1"/>
    <col min="1518" max="1518" width="7.7109375" style="4" customWidth="1"/>
    <col min="1519" max="1519" width="9" style="4" customWidth="1"/>
    <col min="1520" max="1520" width="10.28515625" style="4" customWidth="1"/>
    <col min="1521" max="1521" width="5" style="4" customWidth="1"/>
    <col min="1522" max="1522" width="11" style="4" customWidth="1"/>
    <col min="1523" max="1523" width="5.140625" style="4" bestFit="1" customWidth="1"/>
    <col min="1524" max="1524" width="10.85546875" style="4" customWidth="1"/>
    <col min="1525" max="1525" width="5.28515625" style="4" customWidth="1"/>
    <col min="1526" max="1526" width="10.7109375" style="4" customWidth="1"/>
    <col min="1527" max="1527" width="4.7109375" style="4" bestFit="1" customWidth="1"/>
    <col min="1528" max="1528" width="10.7109375" style="4" customWidth="1"/>
    <col min="1529" max="1529" width="8.28515625" style="4" customWidth="1"/>
    <col min="1530" max="1530" width="10.7109375" style="4" customWidth="1"/>
    <col min="1531" max="1531" width="19" style="4" customWidth="1"/>
    <col min="1532" max="1532" width="9.140625" style="4" customWidth="1"/>
    <col min="1533" max="1533" width="71.140625" style="4" customWidth="1"/>
    <col min="1534" max="1534" width="17.7109375" style="4" customWidth="1"/>
    <col min="1535" max="1535" width="75.85546875" style="4" customWidth="1"/>
    <col min="1536" max="1537" width="11.42578125" style="4"/>
    <col min="1538" max="1538" width="32.42578125" style="4" customWidth="1"/>
    <col min="1539" max="1539" width="33.7109375" style="4" customWidth="1"/>
    <col min="1540" max="1540" width="30.7109375" style="4" customWidth="1"/>
    <col min="1541" max="1760" width="11.42578125" style="4"/>
    <col min="1761" max="1761" width="16.28515625" style="4" customWidth="1"/>
    <col min="1762" max="1762" width="19.7109375" style="4" customWidth="1"/>
    <col min="1763" max="1763" width="33.42578125" style="4" customWidth="1"/>
    <col min="1764" max="1764" width="25" style="4" customWidth="1"/>
    <col min="1765" max="1766" width="9.42578125" style="4" customWidth="1"/>
    <col min="1767" max="1767" width="25.7109375" style="4" customWidth="1"/>
    <col min="1768" max="1768" width="36.7109375" style="4" customWidth="1"/>
    <col min="1769" max="1769" width="50.7109375" style="4" customWidth="1"/>
    <col min="1770" max="1770" width="34.140625" style="4" customWidth="1"/>
    <col min="1771" max="1771" width="10.28515625" style="4" customWidth="1"/>
    <col min="1772" max="1772" width="11.5703125" style="4" customWidth="1"/>
    <col min="1773" max="1773" width="8.7109375" style="4" customWidth="1"/>
    <col min="1774" max="1774" width="7.7109375" style="4" customWidth="1"/>
    <col min="1775" max="1775" width="9" style="4" customWidth="1"/>
    <col min="1776" max="1776" width="10.28515625" style="4" customWidth="1"/>
    <col min="1777" max="1777" width="5" style="4" customWidth="1"/>
    <col min="1778" max="1778" width="11" style="4" customWidth="1"/>
    <col min="1779" max="1779" width="5.140625" style="4" bestFit="1" customWidth="1"/>
    <col min="1780" max="1780" width="10.85546875" style="4" customWidth="1"/>
    <col min="1781" max="1781" width="5.28515625" style="4" customWidth="1"/>
    <col min="1782" max="1782" width="10.7109375" style="4" customWidth="1"/>
    <col min="1783" max="1783" width="4.7109375" style="4" bestFit="1" customWidth="1"/>
    <col min="1784" max="1784" width="10.7109375" style="4" customWidth="1"/>
    <col min="1785" max="1785" width="8.28515625" style="4" customWidth="1"/>
    <col min="1786" max="1786" width="10.7109375" style="4" customWidth="1"/>
    <col min="1787" max="1787" width="19" style="4" customWidth="1"/>
    <col min="1788" max="1788" width="9.140625" style="4" customWidth="1"/>
    <col min="1789" max="1789" width="71.140625" style="4" customWidth="1"/>
    <col min="1790" max="1790" width="17.7109375" style="4" customWidth="1"/>
    <col min="1791" max="1791" width="75.85546875" style="4" customWidth="1"/>
    <col min="1792" max="1793" width="11.42578125" style="4"/>
    <col min="1794" max="1794" width="32.42578125" style="4" customWidth="1"/>
    <col min="1795" max="1795" width="33.7109375" style="4" customWidth="1"/>
    <col min="1796" max="1796" width="30.7109375" style="4" customWidth="1"/>
    <col min="1797" max="2016" width="11.42578125" style="4"/>
    <col min="2017" max="2017" width="16.28515625" style="4" customWidth="1"/>
    <col min="2018" max="2018" width="19.7109375" style="4" customWidth="1"/>
    <col min="2019" max="2019" width="33.42578125" style="4" customWidth="1"/>
    <col min="2020" max="2020" width="25" style="4" customWidth="1"/>
    <col min="2021" max="2022" width="9.42578125" style="4" customWidth="1"/>
    <col min="2023" max="2023" width="25.7109375" style="4" customWidth="1"/>
    <col min="2024" max="2024" width="36.7109375" style="4" customWidth="1"/>
    <col min="2025" max="2025" width="50.7109375" style="4" customWidth="1"/>
    <col min="2026" max="2026" width="34.140625" style="4" customWidth="1"/>
    <col min="2027" max="2027" width="10.28515625" style="4" customWidth="1"/>
    <col min="2028" max="2028" width="11.5703125" style="4" customWidth="1"/>
    <col min="2029" max="2029" width="8.7109375" style="4" customWidth="1"/>
    <col min="2030" max="2030" width="7.7109375" style="4" customWidth="1"/>
    <col min="2031" max="2031" width="9" style="4" customWidth="1"/>
    <col min="2032" max="2032" width="10.28515625" style="4" customWidth="1"/>
    <col min="2033" max="2033" width="5" style="4" customWidth="1"/>
    <col min="2034" max="2034" width="11" style="4" customWidth="1"/>
    <col min="2035" max="2035" width="5.140625" style="4" bestFit="1" customWidth="1"/>
    <col min="2036" max="2036" width="10.85546875" style="4" customWidth="1"/>
    <col min="2037" max="2037" width="5.28515625" style="4" customWidth="1"/>
    <col min="2038" max="2038" width="10.7109375" style="4" customWidth="1"/>
    <col min="2039" max="2039" width="4.7109375" style="4" bestFit="1" customWidth="1"/>
    <col min="2040" max="2040" width="10.7109375" style="4" customWidth="1"/>
    <col min="2041" max="2041" width="8.28515625" style="4" customWidth="1"/>
    <col min="2042" max="2042" width="10.7109375" style="4" customWidth="1"/>
    <col min="2043" max="2043" width="19" style="4" customWidth="1"/>
    <col min="2044" max="2044" width="9.140625" style="4" customWidth="1"/>
    <col min="2045" max="2045" width="71.140625" style="4" customWidth="1"/>
    <col min="2046" max="2046" width="17.7109375" style="4" customWidth="1"/>
    <col min="2047" max="2047" width="75.85546875" style="4" customWidth="1"/>
    <col min="2048" max="2049" width="11.42578125" style="4"/>
    <col min="2050" max="2050" width="32.42578125" style="4" customWidth="1"/>
    <col min="2051" max="2051" width="33.7109375" style="4" customWidth="1"/>
    <col min="2052" max="2052" width="30.7109375" style="4" customWidth="1"/>
    <col min="2053" max="2272" width="11.42578125" style="4"/>
    <col min="2273" max="2273" width="16.28515625" style="4" customWidth="1"/>
    <col min="2274" max="2274" width="19.7109375" style="4" customWidth="1"/>
    <col min="2275" max="2275" width="33.42578125" style="4" customWidth="1"/>
    <col min="2276" max="2276" width="25" style="4" customWidth="1"/>
    <col min="2277" max="2278" width="9.42578125" style="4" customWidth="1"/>
    <col min="2279" max="2279" width="25.7109375" style="4" customWidth="1"/>
    <col min="2280" max="2280" width="36.7109375" style="4" customWidth="1"/>
    <col min="2281" max="2281" width="50.7109375" style="4" customWidth="1"/>
    <col min="2282" max="2282" width="34.140625" style="4" customWidth="1"/>
    <col min="2283" max="2283" width="10.28515625" style="4" customWidth="1"/>
    <col min="2284" max="2284" width="11.5703125" style="4" customWidth="1"/>
    <col min="2285" max="2285" width="8.7109375" style="4" customWidth="1"/>
    <col min="2286" max="2286" width="7.7109375" style="4" customWidth="1"/>
    <col min="2287" max="2287" width="9" style="4" customWidth="1"/>
    <col min="2288" max="2288" width="10.28515625" style="4" customWidth="1"/>
    <col min="2289" max="2289" width="5" style="4" customWidth="1"/>
    <col min="2290" max="2290" width="11" style="4" customWidth="1"/>
    <col min="2291" max="2291" width="5.140625" style="4" bestFit="1" customWidth="1"/>
    <col min="2292" max="2292" width="10.85546875" style="4" customWidth="1"/>
    <col min="2293" max="2293" width="5.28515625" style="4" customWidth="1"/>
    <col min="2294" max="2294" width="10.7109375" style="4" customWidth="1"/>
    <col min="2295" max="2295" width="4.7109375" style="4" bestFit="1" customWidth="1"/>
    <col min="2296" max="2296" width="10.7109375" style="4" customWidth="1"/>
    <col min="2297" max="2297" width="8.28515625" style="4" customWidth="1"/>
    <col min="2298" max="2298" width="10.7109375" style="4" customWidth="1"/>
    <col min="2299" max="2299" width="19" style="4" customWidth="1"/>
    <col min="2300" max="2300" width="9.140625" style="4" customWidth="1"/>
    <col min="2301" max="2301" width="71.140625" style="4" customWidth="1"/>
    <col min="2302" max="2302" width="17.7109375" style="4" customWidth="1"/>
    <col min="2303" max="2303" width="75.85546875" style="4" customWidth="1"/>
    <col min="2304" max="2305" width="11.42578125" style="4"/>
    <col min="2306" max="2306" width="32.42578125" style="4" customWidth="1"/>
    <col min="2307" max="2307" width="33.7109375" style="4" customWidth="1"/>
    <col min="2308" max="2308" width="30.7109375" style="4" customWidth="1"/>
    <col min="2309" max="2528" width="11.42578125" style="4"/>
    <col min="2529" max="2529" width="16.28515625" style="4" customWidth="1"/>
    <col min="2530" max="2530" width="19.7109375" style="4" customWidth="1"/>
    <col min="2531" max="2531" width="33.42578125" style="4" customWidth="1"/>
    <col min="2532" max="2532" width="25" style="4" customWidth="1"/>
    <col min="2533" max="2534" width="9.42578125" style="4" customWidth="1"/>
    <col min="2535" max="2535" width="25.7109375" style="4" customWidth="1"/>
    <col min="2536" max="2536" width="36.7109375" style="4" customWidth="1"/>
    <col min="2537" max="2537" width="50.7109375" style="4" customWidth="1"/>
    <col min="2538" max="2538" width="34.140625" style="4" customWidth="1"/>
    <col min="2539" max="2539" width="10.28515625" style="4" customWidth="1"/>
    <col min="2540" max="2540" width="11.5703125" style="4" customWidth="1"/>
    <col min="2541" max="2541" width="8.7109375" style="4" customWidth="1"/>
    <col min="2542" max="2542" width="7.7109375" style="4" customWidth="1"/>
    <col min="2543" max="2543" width="9" style="4" customWidth="1"/>
    <col min="2544" max="2544" width="10.28515625" style="4" customWidth="1"/>
    <col min="2545" max="2545" width="5" style="4" customWidth="1"/>
    <col min="2546" max="2546" width="11" style="4" customWidth="1"/>
    <col min="2547" max="2547" width="5.140625" style="4" bestFit="1" customWidth="1"/>
    <col min="2548" max="2548" width="10.85546875" style="4" customWidth="1"/>
    <col min="2549" max="2549" width="5.28515625" style="4" customWidth="1"/>
    <col min="2550" max="2550" width="10.7109375" style="4" customWidth="1"/>
    <col min="2551" max="2551" width="4.7109375" style="4" bestFit="1" customWidth="1"/>
    <col min="2552" max="2552" width="10.7109375" style="4" customWidth="1"/>
    <col min="2553" max="2553" width="8.28515625" style="4" customWidth="1"/>
    <col min="2554" max="2554" width="10.7109375" style="4" customWidth="1"/>
    <col min="2555" max="2555" width="19" style="4" customWidth="1"/>
    <col min="2556" max="2556" width="9.140625" style="4" customWidth="1"/>
    <col min="2557" max="2557" width="71.140625" style="4" customWidth="1"/>
    <col min="2558" max="2558" width="17.7109375" style="4" customWidth="1"/>
    <col min="2559" max="2559" width="75.85546875" style="4" customWidth="1"/>
    <col min="2560" max="2561" width="11.42578125" style="4"/>
    <col min="2562" max="2562" width="32.42578125" style="4" customWidth="1"/>
    <col min="2563" max="2563" width="33.7109375" style="4" customWidth="1"/>
    <col min="2564" max="2564" width="30.7109375" style="4" customWidth="1"/>
    <col min="2565" max="2784" width="11.42578125" style="4"/>
    <col min="2785" max="2785" width="16.28515625" style="4" customWidth="1"/>
    <col min="2786" max="2786" width="19.7109375" style="4" customWidth="1"/>
    <col min="2787" max="2787" width="33.42578125" style="4" customWidth="1"/>
    <col min="2788" max="2788" width="25" style="4" customWidth="1"/>
    <col min="2789" max="2790" width="9.42578125" style="4" customWidth="1"/>
    <col min="2791" max="2791" width="25.7109375" style="4" customWidth="1"/>
    <col min="2792" max="2792" width="36.7109375" style="4" customWidth="1"/>
    <col min="2793" max="2793" width="50.7109375" style="4" customWidth="1"/>
    <col min="2794" max="2794" width="34.140625" style="4" customWidth="1"/>
    <col min="2795" max="2795" width="10.28515625" style="4" customWidth="1"/>
    <col min="2796" max="2796" width="11.5703125" style="4" customWidth="1"/>
    <col min="2797" max="2797" width="8.7109375" style="4" customWidth="1"/>
    <col min="2798" max="2798" width="7.7109375" style="4" customWidth="1"/>
    <col min="2799" max="2799" width="9" style="4" customWidth="1"/>
    <col min="2800" max="2800" width="10.28515625" style="4" customWidth="1"/>
    <col min="2801" max="2801" width="5" style="4" customWidth="1"/>
    <col min="2802" max="2802" width="11" style="4" customWidth="1"/>
    <col min="2803" max="2803" width="5.140625" style="4" bestFit="1" customWidth="1"/>
    <col min="2804" max="2804" width="10.85546875" style="4" customWidth="1"/>
    <col min="2805" max="2805" width="5.28515625" style="4" customWidth="1"/>
    <col min="2806" max="2806" width="10.7109375" style="4" customWidth="1"/>
    <col min="2807" max="2807" width="4.7109375" style="4" bestFit="1" customWidth="1"/>
    <col min="2808" max="2808" width="10.7109375" style="4" customWidth="1"/>
    <col min="2809" max="2809" width="8.28515625" style="4" customWidth="1"/>
    <col min="2810" max="2810" width="10.7109375" style="4" customWidth="1"/>
    <col min="2811" max="2811" width="19" style="4" customWidth="1"/>
    <col min="2812" max="2812" width="9.140625" style="4" customWidth="1"/>
    <col min="2813" max="2813" width="71.140625" style="4" customWidth="1"/>
    <col min="2814" max="2814" width="17.7109375" style="4" customWidth="1"/>
    <col min="2815" max="2815" width="75.85546875" style="4" customWidth="1"/>
    <col min="2816" max="2817" width="11.42578125" style="4"/>
    <col min="2818" max="2818" width="32.42578125" style="4" customWidth="1"/>
    <col min="2819" max="2819" width="33.7109375" style="4" customWidth="1"/>
    <col min="2820" max="2820" width="30.7109375" style="4" customWidth="1"/>
    <col min="2821" max="3040" width="11.42578125" style="4"/>
    <col min="3041" max="3041" width="16.28515625" style="4" customWidth="1"/>
    <col min="3042" max="3042" width="19.7109375" style="4" customWidth="1"/>
    <col min="3043" max="3043" width="33.42578125" style="4" customWidth="1"/>
    <col min="3044" max="3044" width="25" style="4" customWidth="1"/>
    <col min="3045" max="3046" width="9.42578125" style="4" customWidth="1"/>
    <col min="3047" max="3047" width="25.7109375" style="4" customWidth="1"/>
    <col min="3048" max="3048" width="36.7109375" style="4" customWidth="1"/>
    <col min="3049" max="3049" width="50.7109375" style="4" customWidth="1"/>
    <col min="3050" max="3050" width="34.140625" style="4" customWidth="1"/>
    <col min="3051" max="3051" width="10.28515625" style="4" customWidth="1"/>
    <col min="3052" max="3052" width="11.5703125" style="4" customWidth="1"/>
    <col min="3053" max="3053" width="8.7109375" style="4" customWidth="1"/>
    <col min="3054" max="3054" width="7.7109375" style="4" customWidth="1"/>
    <col min="3055" max="3055" width="9" style="4" customWidth="1"/>
    <col min="3056" max="3056" width="10.28515625" style="4" customWidth="1"/>
    <col min="3057" max="3057" width="5" style="4" customWidth="1"/>
    <col min="3058" max="3058" width="11" style="4" customWidth="1"/>
    <col min="3059" max="3059" width="5.140625" style="4" bestFit="1" customWidth="1"/>
    <col min="3060" max="3060" width="10.85546875" style="4" customWidth="1"/>
    <col min="3061" max="3061" width="5.28515625" style="4" customWidth="1"/>
    <col min="3062" max="3062" width="10.7109375" style="4" customWidth="1"/>
    <col min="3063" max="3063" width="4.7109375" style="4" bestFit="1" customWidth="1"/>
    <col min="3064" max="3064" width="10.7109375" style="4" customWidth="1"/>
    <col min="3065" max="3065" width="8.28515625" style="4" customWidth="1"/>
    <col min="3066" max="3066" width="10.7109375" style="4" customWidth="1"/>
    <col min="3067" max="3067" width="19" style="4" customWidth="1"/>
    <col min="3068" max="3068" width="9.140625" style="4" customWidth="1"/>
    <col min="3069" max="3069" width="71.140625" style="4" customWidth="1"/>
    <col min="3070" max="3070" width="17.7109375" style="4" customWidth="1"/>
    <col min="3071" max="3071" width="75.85546875" style="4" customWidth="1"/>
    <col min="3072" max="3073" width="11.42578125" style="4"/>
    <col min="3074" max="3074" width="32.42578125" style="4" customWidth="1"/>
    <col min="3075" max="3075" width="33.7109375" style="4" customWidth="1"/>
    <col min="3076" max="3076" width="30.7109375" style="4" customWidth="1"/>
    <col min="3077" max="3296" width="11.42578125" style="4"/>
    <col min="3297" max="3297" width="16.28515625" style="4" customWidth="1"/>
    <col min="3298" max="3298" width="19.7109375" style="4" customWidth="1"/>
    <col min="3299" max="3299" width="33.42578125" style="4" customWidth="1"/>
    <col min="3300" max="3300" width="25" style="4" customWidth="1"/>
    <col min="3301" max="3302" width="9.42578125" style="4" customWidth="1"/>
    <col min="3303" max="3303" width="25.7109375" style="4" customWidth="1"/>
    <col min="3304" max="3304" width="36.7109375" style="4" customWidth="1"/>
    <col min="3305" max="3305" width="50.7109375" style="4" customWidth="1"/>
    <col min="3306" max="3306" width="34.140625" style="4" customWidth="1"/>
    <col min="3307" max="3307" width="10.28515625" style="4" customWidth="1"/>
    <col min="3308" max="3308" width="11.5703125" style="4" customWidth="1"/>
    <col min="3309" max="3309" width="8.7109375" style="4" customWidth="1"/>
    <col min="3310" max="3310" width="7.7109375" style="4" customWidth="1"/>
    <col min="3311" max="3311" width="9" style="4" customWidth="1"/>
    <col min="3312" max="3312" width="10.28515625" style="4" customWidth="1"/>
    <col min="3313" max="3313" width="5" style="4" customWidth="1"/>
    <col min="3314" max="3314" width="11" style="4" customWidth="1"/>
    <col min="3315" max="3315" width="5.140625" style="4" bestFit="1" customWidth="1"/>
    <col min="3316" max="3316" width="10.85546875" style="4" customWidth="1"/>
    <col min="3317" max="3317" width="5.28515625" style="4" customWidth="1"/>
    <col min="3318" max="3318" width="10.7109375" style="4" customWidth="1"/>
    <col min="3319" max="3319" width="4.7109375" style="4" bestFit="1" customWidth="1"/>
    <col min="3320" max="3320" width="10.7109375" style="4" customWidth="1"/>
    <col min="3321" max="3321" width="8.28515625" style="4" customWidth="1"/>
    <col min="3322" max="3322" width="10.7109375" style="4" customWidth="1"/>
    <col min="3323" max="3323" width="19" style="4" customWidth="1"/>
    <col min="3324" max="3324" width="9.140625" style="4" customWidth="1"/>
    <col min="3325" max="3325" width="71.140625" style="4" customWidth="1"/>
    <col min="3326" max="3326" width="17.7109375" style="4" customWidth="1"/>
    <col min="3327" max="3327" width="75.85546875" style="4" customWidth="1"/>
    <col min="3328" max="3329" width="11.42578125" style="4"/>
    <col min="3330" max="3330" width="32.42578125" style="4" customWidth="1"/>
    <col min="3331" max="3331" width="33.7109375" style="4" customWidth="1"/>
    <col min="3332" max="3332" width="30.7109375" style="4" customWidth="1"/>
    <col min="3333" max="3552" width="11.42578125" style="4"/>
    <col min="3553" max="3553" width="16.28515625" style="4" customWidth="1"/>
    <col min="3554" max="3554" width="19.7109375" style="4" customWidth="1"/>
    <col min="3555" max="3555" width="33.42578125" style="4" customWidth="1"/>
    <col min="3556" max="3556" width="25" style="4" customWidth="1"/>
    <col min="3557" max="3558" width="9.42578125" style="4" customWidth="1"/>
    <col min="3559" max="3559" width="25.7109375" style="4" customWidth="1"/>
    <col min="3560" max="3560" width="36.7109375" style="4" customWidth="1"/>
    <col min="3561" max="3561" width="50.7109375" style="4" customWidth="1"/>
    <col min="3562" max="3562" width="34.140625" style="4" customWidth="1"/>
    <col min="3563" max="3563" width="10.28515625" style="4" customWidth="1"/>
    <col min="3564" max="3564" width="11.5703125" style="4" customWidth="1"/>
    <col min="3565" max="3565" width="8.7109375" style="4" customWidth="1"/>
    <col min="3566" max="3566" width="7.7109375" style="4" customWidth="1"/>
    <col min="3567" max="3567" width="9" style="4" customWidth="1"/>
    <col min="3568" max="3568" width="10.28515625" style="4" customWidth="1"/>
    <col min="3569" max="3569" width="5" style="4" customWidth="1"/>
    <col min="3570" max="3570" width="11" style="4" customWidth="1"/>
    <col min="3571" max="3571" width="5.140625" style="4" bestFit="1" customWidth="1"/>
    <col min="3572" max="3572" width="10.85546875" style="4" customWidth="1"/>
    <col min="3573" max="3573" width="5.28515625" style="4" customWidth="1"/>
    <col min="3574" max="3574" width="10.7109375" style="4" customWidth="1"/>
    <col min="3575" max="3575" width="4.7109375" style="4" bestFit="1" customWidth="1"/>
    <col min="3576" max="3576" width="10.7109375" style="4" customWidth="1"/>
    <col min="3577" max="3577" width="8.28515625" style="4" customWidth="1"/>
    <col min="3578" max="3578" width="10.7109375" style="4" customWidth="1"/>
    <col min="3579" max="3579" width="19" style="4" customWidth="1"/>
    <col min="3580" max="3580" width="9.140625" style="4" customWidth="1"/>
    <col min="3581" max="3581" width="71.140625" style="4" customWidth="1"/>
    <col min="3582" max="3582" width="17.7109375" style="4" customWidth="1"/>
    <col min="3583" max="3583" width="75.85546875" style="4" customWidth="1"/>
    <col min="3584" max="3585" width="11.42578125" style="4"/>
    <col min="3586" max="3586" width="32.42578125" style="4" customWidth="1"/>
    <col min="3587" max="3587" width="33.7109375" style="4" customWidth="1"/>
    <col min="3588" max="3588" width="30.7109375" style="4" customWidth="1"/>
    <col min="3589" max="3808" width="11.42578125" style="4"/>
    <col min="3809" max="3809" width="16.28515625" style="4" customWidth="1"/>
    <col min="3810" max="3810" width="19.7109375" style="4" customWidth="1"/>
    <col min="3811" max="3811" width="33.42578125" style="4" customWidth="1"/>
    <col min="3812" max="3812" width="25" style="4" customWidth="1"/>
    <col min="3813" max="3814" width="9.42578125" style="4" customWidth="1"/>
    <col min="3815" max="3815" width="25.7109375" style="4" customWidth="1"/>
    <col min="3816" max="3816" width="36.7109375" style="4" customWidth="1"/>
    <col min="3817" max="3817" width="50.7109375" style="4" customWidth="1"/>
    <col min="3818" max="3818" width="34.140625" style="4" customWidth="1"/>
    <col min="3819" max="3819" width="10.28515625" style="4" customWidth="1"/>
    <col min="3820" max="3820" width="11.5703125" style="4" customWidth="1"/>
    <col min="3821" max="3821" width="8.7109375" style="4" customWidth="1"/>
    <col min="3822" max="3822" width="7.7109375" style="4" customWidth="1"/>
    <col min="3823" max="3823" width="9" style="4" customWidth="1"/>
    <col min="3824" max="3824" width="10.28515625" style="4" customWidth="1"/>
    <col min="3825" max="3825" width="5" style="4" customWidth="1"/>
    <col min="3826" max="3826" width="11" style="4" customWidth="1"/>
    <col min="3827" max="3827" width="5.140625" style="4" bestFit="1" customWidth="1"/>
    <col min="3828" max="3828" width="10.85546875" style="4" customWidth="1"/>
    <col min="3829" max="3829" width="5.28515625" style="4" customWidth="1"/>
    <col min="3830" max="3830" width="10.7109375" style="4" customWidth="1"/>
    <col min="3831" max="3831" width="4.7109375" style="4" bestFit="1" customWidth="1"/>
    <col min="3832" max="3832" width="10.7109375" style="4" customWidth="1"/>
    <col min="3833" max="3833" width="8.28515625" style="4" customWidth="1"/>
    <col min="3834" max="3834" width="10.7109375" style="4" customWidth="1"/>
    <col min="3835" max="3835" width="19" style="4" customWidth="1"/>
    <col min="3836" max="3836" width="9.140625" style="4" customWidth="1"/>
    <col min="3837" max="3837" width="71.140625" style="4" customWidth="1"/>
    <col min="3838" max="3838" width="17.7109375" style="4" customWidth="1"/>
    <col min="3839" max="3839" width="75.85546875" style="4" customWidth="1"/>
    <col min="3840" max="3841" width="11.42578125" style="4"/>
    <col min="3842" max="3842" width="32.42578125" style="4" customWidth="1"/>
    <col min="3843" max="3843" width="33.7109375" style="4" customWidth="1"/>
    <col min="3844" max="3844" width="30.7109375" style="4" customWidth="1"/>
    <col min="3845" max="4064" width="11.42578125" style="4"/>
    <col min="4065" max="4065" width="16.28515625" style="4" customWidth="1"/>
    <col min="4066" max="4066" width="19.7109375" style="4" customWidth="1"/>
    <col min="4067" max="4067" width="33.42578125" style="4" customWidth="1"/>
    <col min="4068" max="4068" width="25" style="4" customWidth="1"/>
    <col min="4069" max="4070" width="9.42578125" style="4" customWidth="1"/>
    <col min="4071" max="4071" width="25.7109375" style="4" customWidth="1"/>
    <col min="4072" max="4072" width="36.7109375" style="4" customWidth="1"/>
    <col min="4073" max="4073" width="50.7109375" style="4" customWidth="1"/>
    <col min="4074" max="4074" width="34.140625" style="4" customWidth="1"/>
    <col min="4075" max="4075" width="10.28515625" style="4" customWidth="1"/>
    <col min="4076" max="4076" width="11.5703125" style="4" customWidth="1"/>
    <col min="4077" max="4077" width="8.7109375" style="4" customWidth="1"/>
    <col min="4078" max="4078" width="7.7109375" style="4" customWidth="1"/>
    <col min="4079" max="4079" width="9" style="4" customWidth="1"/>
    <col min="4080" max="4080" width="10.28515625" style="4" customWidth="1"/>
    <col min="4081" max="4081" width="5" style="4" customWidth="1"/>
    <col min="4082" max="4082" width="11" style="4" customWidth="1"/>
    <col min="4083" max="4083" width="5.140625" style="4" bestFit="1" customWidth="1"/>
    <col min="4084" max="4084" width="10.85546875" style="4" customWidth="1"/>
    <col min="4085" max="4085" width="5.28515625" style="4" customWidth="1"/>
    <col min="4086" max="4086" width="10.7109375" style="4" customWidth="1"/>
    <col min="4087" max="4087" width="4.7109375" style="4" bestFit="1" customWidth="1"/>
    <col min="4088" max="4088" width="10.7109375" style="4" customWidth="1"/>
    <col min="4089" max="4089" width="8.28515625" style="4" customWidth="1"/>
    <col min="4090" max="4090" width="10.7109375" style="4" customWidth="1"/>
    <col min="4091" max="4091" width="19" style="4" customWidth="1"/>
    <col min="4092" max="4092" width="9.140625" style="4" customWidth="1"/>
    <col min="4093" max="4093" width="71.140625" style="4" customWidth="1"/>
    <col min="4094" max="4094" width="17.7109375" style="4" customWidth="1"/>
    <col min="4095" max="4095" width="75.85546875" style="4" customWidth="1"/>
    <col min="4096" max="4097" width="11.42578125" style="4"/>
    <col min="4098" max="4098" width="32.42578125" style="4" customWidth="1"/>
    <col min="4099" max="4099" width="33.7109375" style="4" customWidth="1"/>
    <col min="4100" max="4100" width="30.7109375" style="4" customWidth="1"/>
    <col min="4101" max="4320" width="11.42578125" style="4"/>
    <col min="4321" max="4321" width="16.28515625" style="4" customWidth="1"/>
    <col min="4322" max="4322" width="19.7109375" style="4" customWidth="1"/>
    <col min="4323" max="4323" width="33.42578125" style="4" customWidth="1"/>
    <col min="4324" max="4324" width="25" style="4" customWidth="1"/>
    <col min="4325" max="4326" width="9.42578125" style="4" customWidth="1"/>
    <col min="4327" max="4327" width="25.7109375" style="4" customWidth="1"/>
    <col min="4328" max="4328" width="36.7109375" style="4" customWidth="1"/>
    <col min="4329" max="4329" width="50.7109375" style="4" customWidth="1"/>
    <col min="4330" max="4330" width="34.140625" style="4" customWidth="1"/>
    <col min="4331" max="4331" width="10.28515625" style="4" customWidth="1"/>
    <col min="4332" max="4332" width="11.5703125" style="4" customWidth="1"/>
    <col min="4333" max="4333" width="8.7109375" style="4" customWidth="1"/>
    <col min="4334" max="4334" width="7.7109375" style="4" customWidth="1"/>
    <col min="4335" max="4335" width="9" style="4" customWidth="1"/>
    <col min="4336" max="4336" width="10.28515625" style="4" customWidth="1"/>
    <col min="4337" max="4337" width="5" style="4" customWidth="1"/>
    <col min="4338" max="4338" width="11" style="4" customWidth="1"/>
    <col min="4339" max="4339" width="5.140625" style="4" bestFit="1" customWidth="1"/>
    <col min="4340" max="4340" width="10.85546875" style="4" customWidth="1"/>
    <col min="4341" max="4341" width="5.28515625" style="4" customWidth="1"/>
    <col min="4342" max="4342" width="10.7109375" style="4" customWidth="1"/>
    <col min="4343" max="4343" width="4.7109375" style="4" bestFit="1" customWidth="1"/>
    <col min="4344" max="4344" width="10.7109375" style="4" customWidth="1"/>
    <col min="4345" max="4345" width="8.28515625" style="4" customWidth="1"/>
    <col min="4346" max="4346" width="10.7109375" style="4" customWidth="1"/>
    <col min="4347" max="4347" width="19" style="4" customWidth="1"/>
    <col min="4348" max="4348" width="9.140625" style="4" customWidth="1"/>
    <col min="4349" max="4349" width="71.140625" style="4" customWidth="1"/>
    <col min="4350" max="4350" width="17.7109375" style="4" customWidth="1"/>
    <col min="4351" max="4351" width="75.85546875" style="4" customWidth="1"/>
    <col min="4352" max="4353" width="11.42578125" style="4"/>
    <col min="4354" max="4354" width="32.42578125" style="4" customWidth="1"/>
    <col min="4355" max="4355" width="33.7109375" style="4" customWidth="1"/>
    <col min="4356" max="4356" width="30.7109375" style="4" customWidth="1"/>
    <col min="4357" max="4576" width="11.42578125" style="4"/>
    <col min="4577" max="4577" width="16.28515625" style="4" customWidth="1"/>
    <col min="4578" max="4578" width="19.7109375" style="4" customWidth="1"/>
    <col min="4579" max="4579" width="33.42578125" style="4" customWidth="1"/>
    <col min="4580" max="4580" width="25" style="4" customWidth="1"/>
    <col min="4581" max="4582" width="9.42578125" style="4" customWidth="1"/>
    <col min="4583" max="4583" width="25.7109375" style="4" customWidth="1"/>
    <col min="4584" max="4584" width="36.7109375" style="4" customWidth="1"/>
    <col min="4585" max="4585" width="50.7109375" style="4" customWidth="1"/>
    <col min="4586" max="4586" width="34.140625" style="4" customWidth="1"/>
    <col min="4587" max="4587" width="10.28515625" style="4" customWidth="1"/>
    <col min="4588" max="4588" width="11.5703125" style="4" customWidth="1"/>
    <col min="4589" max="4589" width="8.7109375" style="4" customWidth="1"/>
    <col min="4590" max="4590" width="7.7109375" style="4" customWidth="1"/>
    <col min="4591" max="4591" width="9" style="4" customWidth="1"/>
    <col min="4592" max="4592" width="10.28515625" style="4" customWidth="1"/>
    <col min="4593" max="4593" width="5" style="4" customWidth="1"/>
    <col min="4594" max="4594" width="11" style="4" customWidth="1"/>
    <col min="4595" max="4595" width="5.140625" style="4" bestFit="1" customWidth="1"/>
    <col min="4596" max="4596" width="10.85546875" style="4" customWidth="1"/>
    <col min="4597" max="4597" width="5.28515625" style="4" customWidth="1"/>
    <col min="4598" max="4598" width="10.7109375" style="4" customWidth="1"/>
    <col min="4599" max="4599" width="4.7109375" style="4" bestFit="1" customWidth="1"/>
    <col min="4600" max="4600" width="10.7109375" style="4" customWidth="1"/>
    <col min="4601" max="4601" width="8.28515625" style="4" customWidth="1"/>
    <col min="4602" max="4602" width="10.7109375" style="4" customWidth="1"/>
    <col min="4603" max="4603" width="19" style="4" customWidth="1"/>
    <col min="4604" max="4604" width="9.140625" style="4" customWidth="1"/>
    <col min="4605" max="4605" width="71.140625" style="4" customWidth="1"/>
    <col min="4606" max="4606" width="17.7109375" style="4" customWidth="1"/>
    <col min="4607" max="4607" width="75.85546875" style="4" customWidth="1"/>
    <col min="4608" max="4609" width="11.42578125" style="4"/>
    <col min="4610" max="4610" width="32.42578125" style="4" customWidth="1"/>
    <col min="4611" max="4611" width="33.7109375" style="4" customWidth="1"/>
    <col min="4612" max="4612" width="30.7109375" style="4" customWidth="1"/>
    <col min="4613" max="4832" width="11.42578125" style="4"/>
    <col min="4833" max="4833" width="16.28515625" style="4" customWidth="1"/>
    <col min="4834" max="4834" width="19.7109375" style="4" customWidth="1"/>
    <col min="4835" max="4835" width="33.42578125" style="4" customWidth="1"/>
    <col min="4836" max="4836" width="25" style="4" customWidth="1"/>
    <col min="4837" max="4838" width="9.42578125" style="4" customWidth="1"/>
    <col min="4839" max="4839" width="25.7109375" style="4" customWidth="1"/>
    <col min="4840" max="4840" width="36.7109375" style="4" customWidth="1"/>
    <col min="4841" max="4841" width="50.7109375" style="4" customWidth="1"/>
    <col min="4842" max="4842" width="34.140625" style="4" customWidth="1"/>
    <col min="4843" max="4843" width="10.28515625" style="4" customWidth="1"/>
    <col min="4844" max="4844" width="11.5703125" style="4" customWidth="1"/>
    <col min="4845" max="4845" width="8.7109375" style="4" customWidth="1"/>
    <col min="4846" max="4846" width="7.7109375" style="4" customWidth="1"/>
    <col min="4847" max="4847" width="9" style="4" customWidth="1"/>
    <col min="4848" max="4848" width="10.28515625" style="4" customWidth="1"/>
    <col min="4849" max="4849" width="5" style="4" customWidth="1"/>
    <col min="4850" max="4850" width="11" style="4" customWidth="1"/>
    <col min="4851" max="4851" width="5.140625" style="4" bestFit="1" customWidth="1"/>
    <col min="4852" max="4852" width="10.85546875" style="4" customWidth="1"/>
    <col min="4853" max="4853" width="5.28515625" style="4" customWidth="1"/>
    <col min="4854" max="4854" width="10.7109375" style="4" customWidth="1"/>
    <col min="4855" max="4855" width="4.7109375" style="4" bestFit="1" customWidth="1"/>
    <col min="4856" max="4856" width="10.7109375" style="4" customWidth="1"/>
    <col min="4857" max="4857" width="8.28515625" style="4" customWidth="1"/>
    <col min="4858" max="4858" width="10.7109375" style="4" customWidth="1"/>
    <col min="4859" max="4859" width="19" style="4" customWidth="1"/>
    <col min="4860" max="4860" width="9.140625" style="4" customWidth="1"/>
    <col min="4861" max="4861" width="71.140625" style="4" customWidth="1"/>
    <col min="4862" max="4862" width="17.7109375" style="4" customWidth="1"/>
    <col min="4863" max="4863" width="75.85546875" style="4" customWidth="1"/>
    <col min="4864" max="4865" width="11.42578125" style="4"/>
    <col min="4866" max="4866" width="32.42578125" style="4" customWidth="1"/>
    <col min="4867" max="4867" width="33.7109375" style="4" customWidth="1"/>
    <col min="4868" max="4868" width="30.7109375" style="4" customWidth="1"/>
    <col min="4869" max="5088" width="11.42578125" style="4"/>
    <col min="5089" max="5089" width="16.28515625" style="4" customWidth="1"/>
    <col min="5090" max="5090" width="19.7109375" style="4" customWidth="1"/>
    <col min="5091" max="5091" width="33.42578125" style="4" customWidth="1"/>
    <col min="5092" max="5092" width="25" style="4" customWidth="1"/>
    <col min="5093" max="5094" width="9.42578125" style="4" customWidth="1"/>
    <col min="5095" max="5095" width="25.7109375" style="4" customWidth="1"/>
    <col min="5096" max="5096" width="36.7109375" style="4" customWidth="1"/>
    <col min="5097" max="5097" width="50.7109375" style="4" customWidth="1"/>
    <col min="5098" max="5098" width="34.140625" style="4" customWidth="1"/>
    <col min="5099" max="5099" width="10.28515625" style="4" customWidth="1"/>
    <col min="5100" max="5100" width="11.5703125" style="4" customWidth="1"/>
    <col min="5101" max="5101" width="8.7109375" style="4" customWidth="1"/>
    <col min="5102" max="5102" width="7.7109375" style="4" customWidth="1"/>
    <col min="5103" max="5103" width="9" style="4" customWidth="1"/>
    <col min="5104" max="5104" width="10.28515625" style="4" customWidth="1"/>
    <col min="5105" max="5105" width="5" style="4" customWidth="1"/>
    <col min="5106" max="5106" width="11" style="4" customWidth="1"/>
    <col min="5107" max="5107" width="5.140625" style="4" bestFit="1" customWidth="1"/>
    <col min="5108" max="5108" width="10.85546875" style="4" customWidth="1"/>
    <col min="5109" max="5109" width="5.28515625" style="4" customWidth="1"/>
    <col min="5110" max="5110" width="10.7109375" style="4" customWidth="1"/>
    <col min="5111" max="5111" width="4.7109375" style="4" bestFit="1" customWidth="1"/>
    <col min="5112" max="5112" width="10.7109375" style="4" customWidth="1"/>
    <col min="5113" max="5113" width="8.28515625" style="4" customWidth="1"/>
    <col min="5114" max="5114" width="10.7109375" style="4" customWidth="1"/>
    <col min="5115" max="5115" width="19" style="4" customWidth="1"/>
    <col min="5116" max="5116" width="9.140625" style="4" customWidth="1"/>
    <col min="5117" max="5117" width="71.140625" style="4" customWidth="1"/>
    <col min="5118" max="5118" width="17.7109375" style="4" customWidth="1"/>
    <col min="5119" max="5119" width="75.85546875" style="4" customWidth="1"/>
    <col min="5120" max="5121" width="11.42578125" style="4"/>
    <col min="5122" max="5122" width="32.42578125" style="4" customWidth="1"/>
    <col min="5123" max="5123" width="33.7109375" style="4" customWidth="1"/>
    <col min="5124" max="5124" width="30.7109375" style="4" customWidth="1"/>
    <col min="5125" max="5344" width="11.42578125" style="4"/>
    <col min="5345" max="5345" width="16.28515625" style="4" customWidth="1"/>
    <col min="5346" max="5346" width="19.7109375" style="4" customWidth="1"/>
    <col min="5347" max="5347" width="33.42578125" style="4" customWidth="1"/>
    <col min="5348" max="5348" width="25" style="4" customWidth="1"/>
    <col min="5349" max="5350" width="9.42578125" style="4" customWidth="1"/>
    <col min="5351" max="5351" width="25.7109375" style="4" customWidth="1"/>
    <col min="5352" max="5352" width="36.7109375" style="4" customWidth="1"/>
    <col min="5353" max="5353" width="50.7109375" style="4" customWidth="1"/>
    <col min="5354" max="5354" width="34.140625" style="4" customWidth="1"/>
    <col min="5355" max="5355" width="10.28515625" style="4" customWidth="1"/>
    <col min="5356" max="5356" width="11.5703125" style="4" customWidth="1"/>
    <col min="5357" max="5357" width="8.7109375" style="4" customWidth="1"/>
    <col min="5358" max="5358" width="7.7109375" style="4" customWidth="1"/>
    <col min="5359" max="5359" width="9" style="4" customWidth="1"/>
    <col min="5360" max="5360" width="10.28515625" style="4" customWidth="1"/>
    <col min="5361" max="5361" width="5" style="4" customWidth="1"/>
    <col min="5362" max="5362" width="11" style="4" customWidth="1"/>
    <col min="5363" max="5363" width="5.140625" style="4" bestFit="1" customWidth="1"/>
    <col min="5364" max="5364" width="10.85546875" style="4" customWidth="1"/>
    <col min="5365" max="5365" width="5.28515625" style="4" customWidth="1"/>
    <col min="5366" max="5366" width="10.7109375" style="4" customWidth="1"/>
    <col min="5367" max="5367" width="4.7109375" style="4" bestFit="1" customWidth="1"/>
    <col min="5368" max="5368" width="10.7109375" style="4" customWidth="1"/>
    <col min="5369" max="5369" width="8.28515625" style="4" customWidth="1"/>
    <col min="5370" max="5370" width="10.7109375" style="4" customWidth="1"/>
    <col min="5371" max="5371" width="19" style="4" customWidth="1"/>
    <col min="5372" max="5372" width="9.140625" style="4" customWidth="1"/>
    <col min="5373" max="5373" width="71.140625" style="4" customWidth="1"/>
    <col min="5374" max="5374" width="17.7109375" style="4" customWidth="1"/>
    <col min="5375" max="5375" width="75.85546875" style="4" customWidth="1"/>
    <col min="5376" max="5377" width="11.42578125" style="4"/>
    <col min="5378" max="5378" width="32.42578125" style="4" customWidth="1"/>
    <col min="5379" max="5379" width="33.7109375" style="4" customWidth="1"/>
    <col min="5380" max="5380" width="30.7109375" style="4" customWidth="1"/>
    <col min="5381" max="5600" width="11.42578125" style="4"/>
    <col min="5601" max="5601" width="16.28515625" style="4" customWidth="1"/>
    <col min="5602" max="5602" width="19.7109375" style="4" customWidth="1"/>
    <col min="5603" max="5603" width="33.42578125" style="4" customWidth="1"/>
    <col min="5604" max="5604" width="25" style="4" customWidth="1"/>
    <col min="5605" max="5606" width="9.42578125" style="4" customWidth="1"/>
    <col min="5607" max="5607" width="25.7109375" style="4" customWidth="1"/>
    <col min="5608" max="5608" width="36.7109375" style="4" customWidth="1"/>
    <col min="5609" max="5609" width="50.7109375" style="4" customWidth="1"/>
    <col min="5610" max="5610" width="34.140625" style="4" customWidth="1"/>
    <col min="5611" max="5611" width="10.28515625" style="4" customWidth="1"/>
    <col min="5612" max="5612" width="11.5703125" style="4" customWidth="1"/>
    <col min="5613" max="5613" width="8.7109375" style="4" customWidth="1"/>
    <col min="5614" max="5614" width="7.7109375" style="4" customWidth="1"/>
    <col min="5615" max="5615" width="9" style="4" customWidth="1"/>
    <col min="5616" max="5616" width="10.28515625" style="4" customWidth="1"/>
    <col min="5617" max="5617" width="5" style="4" customWidth="1"/>
    <col min="5618" max="5618" width="11" style="4" customWidth="1"/>
    <col min="5619" max="5619" width="5.140625" style="4" bestFit="1" customWidth="1"/>
    <col min="5620" max="5620" width="10.85546875" style="4" customWidth="1"/>
    <col min="5621" max="5621" width="5.28515625" style="4" customWidth="1"/>
    <col min="5622" max="5622" width="10.7109375" style="4" customWidth="1"/>
    <col min="5623" max="5623" width="4.7109375" style="4" bestFit="1" customWidth="1"/>
    <col min="5624" max="5624" width="10.7109375" style="4" customWidth="1"/>
    <col min="5625" max="5625" width="8.28515625" style="4" customWidth="1"/>
    <col min="5626" max="5626" width="10.7109375" style="4" customWidth="1"/>
    <col min="5627" max="5627" width="19" style="4" customWidth="1"/>
    <col min="5628" max="5628" width="9.140625" style="4" customWidth="1"/>
    <col min="5629" max="5629" width="71.140625" style="4" customWidth="1"/>
    <col min="5630" max="5630" width="17.7109375" style="4" customWidth="1"/>
    <col min="5631" max="5631" width="75.85546875" style="4" customWidth="1"/>
    <col min="5632" max="5633" width="11.42578125" style="4"/>
    <col min="5634" max="5634" width="32.42578125" style="4" customWidth="1"/>
    <col min="5635" max="5635" width="33.7109375" style="4" customWidth="1"/>
    <col min="5636" max="5636" width="30.7109375" style="4" customWidth="1"/>
    <col min="5637" max="5856" width="11.42578125" style="4"/>
    <col min="5857" max="5857" width="16.28515625" style="4" customWidth="1"/>
    <col min="5858" max="5858" width="19.7109375" style="4" customWidth="1"/>
    <col min="5859" max="5859" width="33.42578125" style="4" customWidth="1"/>
    <col min="5860" max="5860" width="25" style="4" customWidth="1"/>
    <col min="5861" max="5862" width="9.42578125" style="4" customWidth="1"/>
    <col min="5863" max="5863" width="25.7109375" style="4" customWidth="1"/>
    <col min="5864" max="5864" width="36.7109375" style="4" customWidth="1"/>
    <col min="5865" max="5865" width="50.7109375" style="4" customWidth="1"/>
    <col min="5866" max="5866" width="34.140625" style="4" customWidth="1"/>
    <col min="5867" max="5867" width="10.28515625" style="4" customWidth="1"/>
    <col min="5868" max="5868" width="11.5703125" style="4" customWidth="1"/>
    <col min="5869" max="5869" width="8.7109375" style="4" customWidth="1"/>
    <col min="5870" max="5870" width="7.7109375" style="4" customWidth="1"/>
    <col min="5871" max="5871" width="9" style="4" customWidth="1"/>
    <col min="5872" max="5872" width="10.28515625" style="4" customWidth="1"/>
    <col min="5873" max="5873" width="5" style="4" customWidth="1"/>
    <col min="5874" max="5874" width="11" style="4" customWidth="1"/>
    <col min="5875" max="5875" width="5.140625" style="4" bestFit="1" customWidth="1"/>
    <col min="5876" max="5876" width="10.85546875" style="4" customWidth="1"/>
    <col min="5877" max="5877" width="5.28515625" style="4" customWidth="1"/>
    <col min="5878" max="5878" width="10.7109375" style="4" customWidth="1"/>
    <col min="5879" max="5879" width="4.7109375" style="4" bestFit="1" customWidth="1"/>
    <col min="5880" max="5880" width="10.7109375" style="4" customWidth="1"/>
    <col min="5881" max="5881" width="8.28515625" style="4" customWidth="1"/>
    <col min="5882" max="5882" width="10.7109375" style="4" customWidth="1"/>
    <col min="5883" max="5883" width="19" style="4" customWidth="1"/>
    <col min="5884" max="5884" width="9.140625" style="4" customWidth="1"/>
    <col min="5885" max="5885" width="71.140625" style="4" customWidth="1"/>
    <col min="5886" max="5886" width="17.7109375" style="4" customWidth="1"/>
    <col min="5887" max="5887" width="75.85546875" style="4" customWidth="1"/>
    <col min="5888" max="5889" width="11.42578125" style="4"/>
    <col min="5890" max="5890" width="32.42578125" style="4" customWidth="1"/>
    <col min="5891" max="5891" width="33.7109375" style="4" customWidth="1"/>
    <col min="5892" max="5892" width="30.7109375" style="4" customWidth="1"/>
    <col min="5893" max="6112" width="11.42578125" style="4"/>
    <col min="6113" max="6113" width="16.28515625" style="4" customWidth="1"/>
    <col min="6114" max="6114" width="19.7109375" style="4" customWidth="1"/>
    <col min="6115" max="6115" width="33.42578125" style="4" customWidth="1"/>
    <col min="6116" max="6116" width="25" style="4" customWidth="1"/>
    <col min="6117" max="6118" width="9.42578125" style="4" customWidth="1"/>
    <col min="6119" max="6119" width="25.7109375" style="4" customWidth="1"/>
    <col min="6120" max="6120" width="36.7109375" style="4" customWidth="1"/>
    <col min="6121" max="6121" width="50.7109375" style="4" customWidth="1"/>
    <col min="6122" max="6122" width="34.140625" style="4" customWidth="1"/>
    <col min="6123" max="6123" width="10.28515625" style="4" customWidth="1"/>
    <col min="6124" max="6124" width="11.5703125" style="4" customWidth="1"/>
    <col min="6125" max="6125" width="8.7109375" style="4" customWidth="1"/>
    <col min="6126" max="6126" width="7.7109375" style="4" customWidth="1"/>
    <col min="6127" max="6127" width="9" style="4" customWidth="1"/>
    <col min="6128" max="6128" width="10.28515625" style="4" customWidth="1"/>
    <col min="6129" max="6129" width="5" style="4" customWidth="1"/>
    <col min="6130" max="6130" width="11" style="4" customWidth="1"/>
    <col min="6131" max="6131" width="5.140625" style="4" bestFit="1" customWidth="1"/>
    <col min="6132" max="6132" width="10.85546875" style="4" customWidth="1"/>
    <col min="6133" max="6133" width="5.28515625" style="4" customWidth="1"/>
    <col min="6134" max="6134" width="10.7109375" style="4" customWidth="1"/>
    <col min="6135" max="6135" width="4.7109375" style="4" bestFit="1" customWidth="1"/>
    <col min="6136" max="6136" width="10.7109375" style="4" customWidth="1"/>
    <col min="6137" max="6137" width="8.28515625" style="4" customWidth="1"/>
    <col min="6138" max="6138" width="10.7109375" style="4" customWidth="1"/>
    <col min="6139" max="6139" width="19" style="4" customWidth="1"/>
    <col min="6140" max="6140" width="9.140625" style="4" customWidth="1"/>
    <col min="6141" max="6141" width="71.140625" style="4" customWidth="1"/>
    <col min="6142" max="6142" width="17.7109375" style="4" customWidth="1"/>
    <col min="6143" max="6143" width="75.85546875" style="4" customWidth="1"/>
    <col min="6144" max="6145" width="11.42578125" style="4"/>
    <col min="6146" max="6146" width="32.42578125" style="4" customWidth="1"/>
    <col min="6147" max="6147" width="33.7109375" style="4" customWidth="1"/>
    <col min="6148" max="6148" width="30.7109375" style="4" customWidth="1"/>
    <col min="6149" max="6368" width="11.42578125" style="4"/>
    <col min="6369" max="6369" width="16.28515625" style="4" customWidth="1"/>
    <col min="6370" max="6370" width="19.7109375" style="4" customWidth="1"/>
    <col min="6371" max="6371" width="33.42578125" style="4" customWidth="1"/>
    <col min="6372" max="6372" width="25" style="4" customWidth="1"/>
    <col min="6373" max="6374" width="9.42578125" style="4" customWidth="1"/>
    <col min="6375" max="6375" width="25.7109375" style="4" customWidth="1"/>
    <col min="6376" max="6376" width="36.7109375" style="4" customWidth="1"/>
    <col min="6377" max="6377" width="50.7109375" style="4" customWidth="1"/>
    <col min="6378" max="6378" width="34.140625" style="4" customWidth="1"/>
    <col min="6379" max="6379" width="10.28515625" style="4" customWidth="1"/>
    <col min="6380" max="6380" width="11.5703125" style="4" customWidth="1"/>
    <col min="6381" max="6381" width="8.7109375" style="4" customWidth="1"/>
    <col min="6382" max="6382" width="7.7109375" style="4" customWidth="1"/>
    <col min="6383" max="6383" width="9" style="4" customWidth="1"/>
    <col min="6384" max="6384" width="10.28515625" style="4" customWidth="1"/>
    <col min="6385" max="6385" width="5" style="4" customWidth="1"/>
    <col min="6386" max="6386" width="11" style="4" customWidth="1"/>
    <col min="6387" max="6387" width="5.140625" style="4" bestFit="1" customWidth="1"/>
    <col min="6388" max="6388" width="10.85546875" style="4" customWidth="1"/>
    <col min="6389" max="6389" width="5.28515625" style="4" customWidth="1"/>
    <col min="6390" max="6390" width="10.7109375" style="4" customWidth="1"/>
    <col min="6391" max="6391" width="4.7109375" style="4" bestFit="1" customWidth="1"/>
    <col min="6392" max="6392" width="10.7109375" style="4" customWidth="1"/>
    <col min="6393" max="6393" width="8.28515625" style="4" customWidth="1"/>
    <col min="6394" max="6394" width="10.7109375" style="4" customWidth="1"/>
    <col min="6395" max="6395" width="19" style="4" customWidth="1"/>
    <col min="6396" max="6396" width="9.140625" style="4" customWidth="1"/>
    <col min="6397" max="6397" width="71.140625" style="4" customWidth="1"/>
    <col min="6398" max="6398" width="17.7109375" style="4" customWidth="1"/>
    <col min="6399" max="6399" width="75.85546875" style="4" customWidth="1"/>
    <col min="6400" max="6401" width="11.42578125" style="4"/>
    <col min="6402" max="6402" width="32.42578125" style="4" customWidth="1"/>
    <col min="6403" max="6403" width="33.7109375" style="4" customWidth="1"/>
    <col min="6404" max="6404" width="30.7109375" style="4" customWidth="1"/>
    <col min="6405" max="6624" width="11.42578125" style="4"/>
    <col min="6625" max="6625" width="16.28515625" style="4" customWidth="1"/>
    <col min="6626" max="6626" width="19.7109375" style="4" customWidth="1"/>
    <col min="6627" max="6627" width="33.42578125" style="4" customWidth="1"/>
    <col min="6628" max="6628" width="25" style="4" customWidth="1"/>
    <col min="6629" max="6630" width="9.42578125" style="4" customWidth="1"/>
    <col min="6631" max="6631" width="25.7109375" style="4" customWidth="1"/>
    <col min="6632" max="6632" width="36.7109375" style="4" customWidth="1"/>
    <col min="6633" max="6633" width="50.7109375" style="4" customWidth="1"/>
    <col min="6634" max="6634" width="34.140625" style="4" customWidth="1"/>
    <col min="6635" max="6635" width="10.28515625" style="4" customWidth="1"/>
    <col min="6636" max="6636" width="11.5703125" style="4" customWidth="1"/>
    <col min="6637" max="6637" width="8.7109375" style="4" customWidth="1"/>
    <col min="6638" max="6638" width="7.7109375" style="4" customWidth="1"/>
    <col min="6639" max="6639" width="9" style="4" customWidth="1"/>
    <col min="6640" max="6640" width="10.28515625" style="4" customWidth="1"/>
    <col min="6641" max="6641" width="5" style="4" customWidth="1"/>
    <col min="6642" max="6642" width="11" style="4" customWidth="1"/>
    <col min="6643" max="6643" width="5.140625" style="4" bestFit="1" customWidth="1"/>
    <col min="6644" max="6644" width="10.85546875" style="4" customWidth="1"/>
    <col min="6645" max="6645" width="5.28515625" style="4" customWidth="1"/>
    <col min="6646" max="6646" width="10.7109375" style="4" customWidth="1"/>
    <col min="6647" max="6647" width="4.7109375" style="4" bestFit="1" customWidth="1"/>
    <col min="6648" max="6648" width="10.7109375" style="4" customWidth="1"/>
    <col min="6649" max="6649" width="8.28515625" style="4" customWidth="1"/>
    <col min="6650" max="6650" width="10.7109375" style="4" customWidth="1"/>
    <col min="6651" max="6651" width="19" style="4" customWidth="1"/>
    <col min="6652" max="6652" width="9.140625" style="4" customWidth="1"/>
    <col min="6653" max="6653" width="71.140625" style="4" customWidth="1"/>
    <col min="6654" max="6654" width="17.7109375" style="4" customWidth="1"/>
    <col min="6655" max="6655" width="75.85546875" style="4" customWidth="1"/>
    <col min="6656" max="6657" width="11.42578125" style="4"/>
    <col min="6658" max="6658" width="32.42578125" style="4" customWidth="1"/>
    <col min="6659" max="6659" width="33.7109375" style="4" customWidth="1"/>
    <col min="6660" max="6660" width="30.7109375" style="4" customWidth="1"/>
    <col min="6661" max="6880" width="11.42578125" style="4"/>
    <col min="6881" max="6881" width="16.28515625" style="4" customWidth="1"/>
    <col min="6882" max="6882" width="19.7109375" style="4" customWidth="1"/>
    <col min="6883" max="6883" width="33.42578125" style="4" customWidth="1"/>
    <col min="6884" max="6884" width="25" style="4" customWidth="1"/>
    <col min="6885" max="6886" width="9.42578125" style="4" customWidth="1"/>
    <col min="6887" max="6887" width="25.7109375" style="4" customWidth="1"/>
    <col min="6888" max="6888" width="36.7109375" style="4" customWidth="1"/>
    <col min="6889" max="6889" width="50.7109375" style="4" customWidth="1"/>
    <col min="6890" max="6890" width="34.140625" style="4" customWidth="1"/>
    <col min="6891" max="6891" width="10.28515625" style="4" customWidth="1"/>
    <col min="6892" max="6892" width="11.5703125" style="4" customWidth="1"/>
    <col min="6893" max="6893" width="8.7109375" style="4" customWidth="1"/>
    <col min="6894" max="6894" width="7.7109375" style="4" customWidth="1"/>
    <col min="6895" max="6895" width="9" style="4" customWidth="1"/>
    <col min="6896" max="6896" width="10.28515625" style="4" customWidth="1"/>
    <col min="6897" max="6897" width="5" style="4" customWidth="1"/>
    <col min="6898" max="6898" width="11" style="4" customWidth="1"/>
    <col min="6899" max="6899" width="5.140625" style="4" bestFit="1" customWidth="1"/>
    <col min="6900" max="6900" width="10.85546875" style="4" customWidth="1"/>
    <col min="6901" max="6901" width="5.28515625" style="4" customWidth="1"/>
    <col min="6902" max="6902" width="10.7109375" style="4" customWidth="1"/>
    <col min="6903" max="6903" width="4.7109375" style="4" bestFit="1" customWidth="1"/>
    <col min="6904" max="6904" width="10.7109375" style="4" customWidth="1"/>
    <col min="6905" max="6905" width="8.28515625" style="4" customWidth="1"/>
    <col min="6906" max="6906" width="10.7109375" style="4" customWidth="1"/>
    <col min="6907" max="6907" width="19" style="4" customWidth="1"/>
    <col min="6908" max="6908" width="9.140625" style="4" customWidth="1"/>
    <col min="6909" max="6909" width="71.140625" style="4" customWidth="1"/>
    <col min="6910" max="6910" width="17.7109375" style="4" customWidth="1"/>
    <col min="6911" max="6911" width="75.85546875" style="4" customWidth="1"/>
    <col min="6912" max="6913" width="11.42578125" style="4"/>
    <col min="6914" max="6914" width="32.42578125" style="4" customWidth="1"/>
    <col min="6915" max="6915" width="33.7109375" style="4" customWidth="1"/>
    <col min="6916" max="6916" width="30.7109375" style="4" customWidth="1"/>
    <col min="6917" max="7136" width="11.42578125" style="4"/>
    <col min="7137" max="7137" width="16.28515625" style="4" customWidth="1"/>
    <col min="7138" max="7138" width="19.7109375" style="4" customWidth="1"/>
    <col min="7139" max="7139" width="33.42578125" style="4" customWidth="1"/>
    <col min="7140" max="7140" width="25" style="4" customWidth="1"/>
    <col min="7141" max="7142" width="9.42578125" style="4" customWidth="1"/>
    <col min="7143" max="7143" width="25.7109375" style="4" customWidth="1"/>
    <col min="7144" max="7144" width="36.7109375" style="4" customWidth="1"/>
    <col min="7145" max="7145" width="50.7109375" style="4" customWidth="1"/>
    <col min="7146" max="7146" width="34.140625" style="4" customWidth="1"/>
    <col min="7147" max="7147" width="10.28515625" style="4" customWidth="1"/>
    <col min="7148" max="7148" width="11.5703125" style="4" customWidth="1"/>
    <col min="7149" max="7149" width="8.7109375" style="4" customWidth="1"/>
    <col min="7150" max="7150" width="7.7109375" style="4" customWidth="1"/>
    <col min="7151" max="7151" width="9" style="4" customWidth="1"/>
    <col min="7152" max="7152" width="10.28515625" style="4" customWidth="1"/>
    <col min="7153" max="7153" width="5" style="4" customWidth="1"/>
    <col min="7154" max="7154" width="11" style="4" customWidth="1"/>
    <col min="7155" max="7155" width="5.140625" style="4" bestFit="1" customWidth="1"/>
    <col min="7156" max="7156" width="10.85546875" style="4" customWidth="1"/>
    <col min="7157" max="7157" width="5.28515625" style="4" customWidth="1"/>
    <col min="7158" max="7158" width="10.7109375" style="4" customWidth="1"/>
    <col min="7159" max="7159" width="4.7109375" style="4" bestFit="1" customWidth="1"/>
    <col min="7160" max="7160" width="10.7109375" style="4" customWidth="1"/>
    <col min="7161" max="7161" width="8.28515625" style="4" customWidth="1"/>
    <col min="7162" max="7162" width="10.7109375" style="4" customWidth="1"/>
    <col min="7163" max="7163" width="19" style="4" customWidth="1"/>
    <col min="7164" max="7164" width="9.140625" style="4" customWidth="1"/>
    <col min="7165" max="7165" width="71.140625" style="4" customWidth="1"/>
    <col min="7166" max="7166" width="17.7109375" style="4" customWidth="1"/>
    <col min="7167" max="7167" width="75.85546875" style="4" customWidth="1"/>
    <col min="7168" max="7169" width="11.42578125" style="4"/>
    <col min="7170" max="7170" width="32.42578125" style="4" customWidth="1"/>
    <col min="7171" max="7171" width="33.7109375" style="4" customWidth="1"/>
    <col min="7172" max="7172" width="30.7109375" style="4" customWidth="1"/>
    <col min="7173" max="7392" width="11.42578125" style="4"/>
    <col min="7393" max="7393" width="16.28515625" style="4" customWidth="1"/>
    <col min="7394" max="7394" width="19.7109375" style="4" customWidth="1"/>
    <col min="7395" max="7395" width="33.42578125" style="4" customWidth="1"/>
    <col min="7396" max="7396" width="25" style="4" customWidth="1"/>
    <col min="7397" max="7398" width="9.42578125" style="4" customWidth="1"/>
    <col min="7399" max="7399" width="25.7109375" style="4" customWidth="1"/>
    <col min="7400" max="7400" width="36.7109375" style="4" customWidth="1"/>
    <col min="7401" max="7401" width="50.7109375" style="4" customWidth="1"/>
    <col min="7402" max="7402" width="34.140625" style="4" customWidth="1"/>
    <col min="7403" max="7403" width="10.28515625" style="4" customWidth="1"/>
    <col min="7404" max="7404" width="11.5703125" style="4" customWidth="1"/>
    <col min="7405" max="7405" width="8.7109375" style="4" customWidth="1"/>
    <col min="7406" max="7406" width="7.7109375" style="4" customWidth="1"/>
    <col min="7407" max="7407" width="9" style="4" customWidth="1"/>
    <col min="7408" max="7408" width="10.28515625" style="4" customWidth="1"/>
    <col min="7409" max="7409" width="5" style="4" customWidth="1"/>
    <col min="7410" max="7410" width="11" style="4" customWidth="1"/>
    <col min="7411" max="7411" width="5.140625" style="4" bestFit="1" customWidth="1"/>
    <col min="7412" max="7412" width="10.85546875" style="4" customWidth="1"/>
    <col min="7413" max="7413" width="5.28515625" style="4" customWidth="1"/>
    <col min="7414" max="7414" width="10.7109375" style="4" customWidth="1"/>
    <col min="7415" max="7415" width="4.7109375" style="4" bestFit="1" customWidth="1"/>
    <col min="7416" max="7416" width="10.7109375" style="4" customWidth="1"/>
    <col min="7417" max="7417" width="8.28515625" style="4" customWidth="1"/>
    <col min="7418" max="7418" width="10.7109375" style="4" customWidth="1"/>
    <col min="7419" max="7419" width="19" style="4" customWidth="1"/>
    <col min="7420" max="7420" width="9.140625" style="4" customWidth="1"/>
    <col min="7421" max="7421" width="71.140625" style="4" customWidth="1"/>
    <col min="7422" max="7422" width="17.7109375" style="4" customWidth="1"/>
    <col min="7423" max="7423" width="75.85546875" style="4" customWidth="1"/>
    <col min="7424" max="7425" width="11.42578125" style="4"/>
    <col min="7426" max="7426" width="32.42578125" style="4" customWidth="1"/>
    <col min="7427" max="7427" width="33.7109375" style="4" customWidth="1"/>
    <col min="7428" max="7428" width="30.7109375" style="4" customWidth="1"/>
    <col min="7429" max="7648" width="11.42578125" style="4"/>
    <col min="7649" max="7649" width="16.28515625" style="4" customWidth="1"/>
    <col min="7650" max="7650" width="19.7109375" style="4" customWidth="1"/>
    <col min="7651" max="7651" width="33.42578125" style="4" customWidth="1"/>
    <col min="7652" max="7652" width="25" style="4" customWidth="1"/>
    <col min="7653" max="7654" width="9.42578125" style="4" customWidth="1"/>
    <col min="7655" max="7655" width="25.7109375" style="4" customWidth="1"/>
    <col min="7656" max="7656" width="36.7109375" style="4" customWidth="1"/>
    <col min="7657" max="7657" width="50.7109375" style="4" customWidth="1"/>
    <col min="7658" max="7658" width="34.140625" style="4" customWidth="1"/>
    <col min="7659" max="7659" width="10.28515625" style="4" customWidth="1"/>
    <col min="7660" max="7660" width="11.5703125" style="4" customWidth="1"/>
    <col min="7661" max="7661" width="8.7109375" style="4" customWidth="1"/>
    <col min="7662" max="7662" width="7.7109375" style="4" customWidth="1"/>
    <col min="7663" max="7663" width="9" style="4" customWidth="1"/>
    <col min="7664" max="7664" width="10.28515625" style="4" customWidth="1"/>
    <col min="7665" max="7665" width="5" style="4" customWidth="1"/>
    <col min="7666" max="7666" width="11" style="4" customWidth="1"/>
    <col min="7667" max="7667" width="5.140625" style="4" bestFit="1" customWidth="1"/>
    <col min="7668" max="7668" width="10.85546875" style="4" customWidth="1"/>
    <col min="7669" max="7669" width="5.28515625" style="4" customWidth="1"/>
    <col min="7670" max="7670" width="10.7109375" style="4" customWidth="1"/>
    <col min="7671" max="7671" width="4.7109375" style="4" bestFit="1" customWidth="1"/>
    <col min="7672" max="7672" width="10.7109375" style="4" customWidth="1"/>
    <col min="7673" max="7673" width="8.28515625" style="4" customWidth="1"/>
    <col min="7674" max="7674" width="10.7109375" style="4" customWidth="1"/>
    <col min="7675" max="7675" width="19" style="4" customWidth="1"/>
    <col min="7676" max="7676" width="9.140625" style="4" customWidth="1"/>
    <col min="7677" max="7677" width="71.140625" style="4" customWidth="1"/>
    <col min="7678" max="7678" width="17.7109375" style="4" customWidth="1"/>
    <col min="7679" max="7679" width="75.85546875" style="4" customWidth="1"/>
    <col min="7680" max="7681" width="11.42578125" style="4"/>
    <col min="7682" max="7682" width="32.42578125" style="4" customWidth="1"/>
    <col min="7683" max="7683" width="33.7109375" style="4" customWidth="1"/>
    <col min="7684" max="7684" width="30.7109375" style="4" customWidth="1"/>
    <col min="7685" max="7904" width="11.42578125" style="4"/>
    <col min="7905" max="7905" width="16.28515625" style="4" customWidth="1"/>
    <col min="7906" max="7906" width="19.7109375" style="4" customWidth="1"/>
    <col min="7907" max="7907" width="33.42578125" style="4" customWidth="1"/>
    <col min="7908" max="7908" width="25" style="4" customWidth="1"/>
    <col min="7909" max="7910" width="9.42578125" style="4" customWidth="1"/>
    <col min="7911" max="7911" width="25.7109375" style="4" customWidth="1"/>
    <col min="7912" max="7912" width="36.7109375" style="4" customWidth="1"/>
    <col min="7913" max="7913" width="50.7109375" style="4" customWidth="1"/>
    <col min="7914" max="7914" width="34.140625" style="4" customWidth="1"/>
    <col min="7915" max="7915" width="10.28515625" style="4" customWidth="1"/>
    <col min="7916" max="7916" width="11.5703125" style="4" customWidth="1"/>
    <col min="7917" max="7917" width="8.7109375" style="4" customWidth="1"/>
    <col min="7918" max="7918" width="7.7109375" style="4" customWidth="1"/>
    <col min="7919" max="7919" width="9" style="4" customWidth="1"/>
    <col min="7920" max="7920" width="10.28515625" style="4" customWidth="1"/>
    <col min="7921" max="7921" width="5" style="4" customWidth="1"/>
    <col min="7922" max="7922" width="11" style="4" customWidth="1"/>
    <col min="7923" max="7923" width="5.140625" style="4" bestFit="1" customWidth="1"/>
    <col min="7924" max="7924" width="10.85546875" style="4" customWidth="1"/>
    <col min="7925" max="7925" width="5.28515625" style="4" customWidth="1"/>
    <col min="7926" max="7926" width="10.7109375" style="4" customWidth="1"/>
    <col min="7927" max="7927" width="4.7109375" style="4" bestFit="1" customWidth="1"/>
    <col min="7928" max="7928" width="10.7109375" style="4" customWidth="1"/>
    <col min="7929" max="7929" width="8.28515625" style="4" customWidth="1"/>
    <col min="7930" max="7930" width="10.7109375" style="4" customWidth="1"/>
    <col min="7931" max="7931" width="19" style="4" customWidth="1"/>
    <col min="7932" max="7932" width="9.140625" style="4" customWidth="1"/>
    <col min="7933" max="7933" width="71.140625" style="4" customWidth="1"/>
    <col min="7934" max="7934" width="17.7109375" style="4" customWidth="1"/>
    <col min="7935" max="7935" width="75.85546875" style="4" customWidth="1"/>
    <col min="7936" max="7937" width="11.42578125" style="4"/>
    <col min="7938" max="7938" width="32.42578125" style="4" customWidth="1"/>
    <col min="7939" max="7939" width="33.7109375" style="4" customWidth="1"/>
    <col min="7940" max="7940" width="30.7109375" style="4" customWidth="1"/>
    <col min="7941" max="8160" width="11.42578125" style="4"/>
    <col min="8161" max="8161" width="16.28515625" style="4" customWidth="1"/>
    <col min="8162" max="8162" width="19.7109375" style="4" customWidth="1"/>
    <col min="8163" max="8163" width="33.42578125" style="4" customWidth="1"/>
    <col min="8164" max="8164" width="25" style="4" customWidth="1"/>
    <col min="8165" max="8166" width="9.42578125" style="4" customWidth="1"/>
    <col min="8167" max="8167" width="25.7109375" style="4" customWidth="1"/>
    <col min="8168" max="8168" width="36.7109375" style="4" customWidth="1"/>
    <col min="8169" max="8169" width="50.7109375" style="4" customWidth="1"/>
    <col min="8170" max="8170" width="34.140625" style="4" customWidth="1"/>
    <col min="8171" max="8171" width="10.28515625" style="4" customWidth="1"/>
    <col min="8172" max="8172" width="11.5703125" style="4" customWidth="1"/>
    <col min="8173" max="8173" width="8.7109375" style="4" customWidth="1"/>
    <col min="8174" max="8174" width="7.7109375" style="4" customWidth="1"/>
    <col min="8175" max="8175" width="9" style="4" customWidth="1"/>
    <col min="8176" max="8176" width="10.28515625" style="4" customWidth="1"/>
    <col min="8177" max="8177" width="5" style="4" customWidth="1"/>
    <col min="8178" max="8178" width="11" style="4" customWidth="1"/>
    <col min="8179" max="8179" width="5.140625" style="4" bestFit="1" customWidth="1"/>
    <col min="8180" max="8180" width="10.85546875" style="4" customWidth="1"/>
    <col min="8181" max="8181" width="5.28515625" style="4" customWidth="1"/>
    <col min="8182" max="8182" width="10.7109375" style="4" customWidth="1"/>
    <col min="8183" max="8183" width="4.7109375" style="4" bestFit="1" customWidth="1"/>
    <col min="8184" max="8184" width="10.7109375" style="4" customWidth="1"/>
    <col min="8185" max="8185" width="8.28515625" style="4" customWidth="1"/>
    <col min="8186" max="8186" width="10.7109375" style="4" customWidth="1"/>
    <col min="8187" max="8187" width="19" style="4" customWidth="1"/>
    <col min="8188" max="8188" width="9.140625" style="4" customWidth="1"/>
    <col min="8189" max="8189" width="71.140625" style="4" customWidth="1"/>
    <col min="8190" max="8190" width="17.7109375" style="4" customWidth="1"/>
    <col min="8191" max="8191" width="75.85546875" style="4" customWidth="1"/>
    <col min="8192" max="8193" width="11.42578125" style="4"/>
    <col min="8194" max="8194" width="32.42578125" style="4" customWidth="1"/>
    <col min="8195" max="8195" width="33.7109375" style="4" customWidth="1"/>
    <col min="8196" max="8196" width="30.7109375" style="4" customWidth="1"/>
    <col min="8197" max="8416" width="11.42578125" style="4"/>
    <col min="8417" max="8417" width="16.28515625" style="4" customWidth="1"/>
    <col min="8418" max="8418" width="19.7109375" style="4" customWidth="1"/>
    <col min="8419" max="8419" width="33.42578125" style="4" customWidth="1"/>
    <col min="8420" max="8420" width="25" style="4" customWidth="1"/>
    <col min="8421" max="8422" width="9.42578125" style="4" customWidth="1"/>
    <col min="8423" max="8423" width="25.7109375" style="4" customWidth="1"/>
    <col min="8424" max="8424" width="36.7109375" style="4" customWidth="1"/>
    <col min="8425" max="8425" width="50.7109375" style="4" customWidth="1"/>
    <col min="8426" max="8426" width="34.140625" style="4" customWidth="1"/>
    <col min="8427" max="8427" width="10.28515625" style="4" customWidth="1"/>
    <col min="8428" max="8428" width="11.5703125" style="4" customWidth="1"/>
    <col min="8429" max="8429" width="8.7109375" style="4" customWidth="1"/>
    <col min="8430" max="8430" width="7.7109375" style="4" customWidth="1"/>
    <col min="8431" max="8431" width="9" style="4" customWidth="1"/>
    <col min="8432" max="8432" width="10.28515625" style="4" customWidth="1"/>
    <col min="8433" max="8433" width="5" style="4" customWidth="1"/>
    <col min="8434" max="8434" width="11" style="4" customWidth="1"/>
    <col min="8435" max="8435" width="5.140625" style="4" bestFit="1" customWidth="1"/>
    <col min="8436" max="8436" width="10.85546875" style="4" customWidth="1"/>
    <col min="8437" max="8437" width="5.28515625" style="4" customWidth="1"/>
    <col min="8438" max="8438" width="10.7109375" style="4" customWidth="1"/>
    <col min="8439" max="8439" width="4.7109375" style="4" bestFit="1" customWidth="1"/>
    <col min="8440" max="8440" width="10.7109375" style="4" customWidth="1"/>
    <col min="8441" max="8441" width="8.28515625" style="4" customWidth="1"/>
    <col min="8442" max="8442" width="10.7109375" style="4" customWidth="1"/>
    <col min="8443" max="8443" width="19" style="4" customWidth="1"/>
    <col min="8444" max="8444" width="9.140625" style="4" customWidth="1"/>
    <col min="8445" max="8445" width="71.140625" style="4" customWidth="1"/>
    <col min="8446" max="8446" width="17.7109375" style="4" customWidth="1"/>
    <col min="8447" max="8447" width="75.85546875" style="4" customWidth="1"/>
    <col min="8448" max="8449" width="11.42578125" style="4"/>
    <col min="8450" max="8450" width="32.42578125" style="4" customWidth="1"/>
    <col min="8451" max="8451" width="33.7109375" style="4" customWidth="1"/>
    <col min="8452" max="8452" width="30.7109375" style="4" customWidth="1"/>
    <col min="8453" max="8672" width="11.42578125" style="4"/>
    <col min="8673" max="8673" width="16.28515625" style="4" customWidth="1"/>
    <col min="8674" max="8674" width="19.7109375" style="4" customWidth="1"/>
    <col min="8675" max="8675" width="33.42578125" style="4" customWidth="1"/>
    <col min="8676" max="8676" width="25" style="4" customWidth="1"/>
    <col min="8677" max="8678" width="9.42578125" style="4" customWidth="1"/>
    <col min="8679" max="8679" width="25.7109375" style="4" customWidth="1"/>
    <col min="8680" max="8680" width="36.7109375" style="4" customWidth="1"/>
    <col min="8681" max="8681" width="50.7109375" style="4" customWidth="1"/>
    <col min="8682" max="8682" width="34.140625" style="4" customWidth="1"/>
    <col min="8683" max="8683" width="10.28515625" style="4" customWidth="1"/>
    <col min="8684" max="8684" width="11.5703125" style="4" customWidth="1"/>
    <col min="8685" max="8685" width="8.7109375" style="4" customWidth="1"/>
    <col min="8686" max="8686" width="7.7109375" style="4" customWidth="1"/>
    <col min="8687" max="8687" width="9" style="4" customWidth="1"/>
    <col min="8688" max="8688" width="10.28515625" style="4" customWidth="1"/>
    <col min="8689" max="8689" width="5" style="4" customWidth="1"/>
    <col min="8690" max="8690" width="11" style="4" customWidth="1"/>
    <col min="8691" max="8691" width="5.140625" style="4" bestFit="1" customWidth="1"/>
    <col min="8692" max="8692" width="10.85546875" style="4" customWidth="1"/>
    <col min="8693" max="8693" width="5.28515625" style="4" customWidth="1"/>
    <col min="8694" max="8694" width="10.7109375" style="4" customWidth="1"/>
    <col min="8695" max="8695" width="4.7109375" style="4" bestFit="1" customWidth="1"/>
    <col min="8696" max="8696" width="10.7109375" style="4" customWidth="1"/>
    <col min="8697" max="8697" width="8.28515625" style="4" customWidth="1"/>
    <col min="8698" max="8698" width="10.7109375" style="4" customWidth="1"/>
    <col min="8699" max="8699" width="19" style="4" customWidth="1"/>
    <col min="8700" max="8700" width="9.140625" style="4" customWidth="1"/>
    <col min="8701" max="8701" width="71.140625" style="4" customWidth="1"/>
    <col min="8702" max="8702" width="17.7109375" style="4" customWidth="1"/>
    <col min="8703" max="8703" width="75.85546875" style="4" customWidth="1"/>
    <col min="8704" max="8705" width="11.42578125" style="4"/>
    <col min="8706" max="8706" width="32.42578125" style="4" customWidth="1"/>
    <col min="8707" max="8707" width="33.7109375" style="4" customWidth="1"/>
    <col min="8708" max="8708" width="30.7109375" style="4" customWidth="1"/>
    <col min="8709" max="8928" width="11.42578125" style="4"/>
    <col min="8929" max="8929" width="16.28515625" style="4" customWidth="1"/>
    <col min="8930" max="8930" width="19.7109375" style="4" customWidth="1"/>
    <col min="8931" max="8931" width="33.42578125" style="4" customWidth="1"/>
    <col min="8932" max="8932" width="25" style="4" customWidth="1"/>
    <col min="8933" max="8934" width="9.42578125" style="4" customWidth="1"/>
    <col min="8935" max="8935" width="25.7109375" style="4" customWidth="1"/>
    <col min="8936" max="8936" width="36.7109375" style="4" customWidth="1"/>
    <col min="8937" max="8937" width="50.7109375" style="4" customWidth="1"/>
    <col min="8938" max="8938" width="34.140625" style="4" customWidth="1"/>
    <col min="8939" max="8939" width="10.28515625" style="4" customWidth="1"/>
    <col min="8940" max="8940" width="11.5703125" style="4" customWidth="1"/>
    <col min="8941" max="8941" width="8.7109375" style="4" customWidth="1"/>
    <col min="8942" max="8942" width="7.7109375" style="4" customWidth="1"/>
    <col min="8943" max="8943" width="9" style="4" customWidth="1"/>
    <col min="8944" max="8944" width="10.28515625" style="4" customWidth="1"/>
    <col min="8945" max="8945" width="5" style="4" customWidth="1"/>
    <col min="8946" max="8946" width="11" style="4" customWidth="1"/>
    <col min="8947" max="8947" width="5.140625" style="4" bestFit="1" customWidth="1"/>
    <col min="8948" max="8948" width="10.85546875" style="4" customWidth="1"/>
    <col min="8949" max="8949" width="5.28515625" style="4" customWidth="1"/>
    <col min="8950" max="8950" width="10.7109375" style="4" customWidth="1"/>
    <col min="8951" max="8951" width="4.7109375" style="4" bestFit="1" customWidth="1"/>
    <col min="8952" max="8952" width="10.7109375" style="4" customWidth="1"/>
    <col min="8953" max="8953" width="8.28515625" style="4" customWidth="1"/>
    <col min="8954" max="8954" width="10.7109375" style="4" customWidth="1"/>
    <col min="8955" max="8955" width="19" style="4" customWidth="1"/>
    <col min="8956" max="8956" width="9.140625" style="4" customWidth="1"/>
    <col min="8957" max="8957" width="71.140625" style="4" customWidth="1"/>
    <col min="8958" max="8958" width="17.7109375" style="4" customWidth="1"/>
    <col min="8959" max="8959" width="75.85546875" style="4" customWidth="1"/>
    <col min="8960" max="8961" width="11.42578125" style="4"/>
    <col min="8962" max="8962" width="32.42578125" style="4" customWidth="1"/>
    <col min="8963" max="8963" width="33.7109375" style="4" customWidth="1"/>
    <col min="8964" max="8964" width="30.7109375" style="4" customWidth="1"/>
    <col min="8965" max="9184" width="11.42578125" style="4"/>
    <col min="9185" max="9185" width="16.28515625" style="4" customWidth="1"/>
    <col min="9186" max="9186" width="19.7109375" style="4" customWidth="1"/>
    <col min="9187" max="9187" width="33.42578125" style="4" customWidth="1"/>
    <col min="9188" max="9188" width="25" style="4" customWidth="1"/>
    <col min="9189" max="9190" width="9.42578125" style="4" customWidth="1"/>
    <col min="9191" max="9191" width="25.7109375" style="4" customWidth="1"/>
    <col min="9192" max="9192" width="36.7109375" style="4" customWidth="1"/>
    <col min="9193" max="9193" width="50.7109375" style="4" customWidth="1"/>
    <col min="9194" max="9194" width="34.140625" style="4" customWidth="1"/>
    <col min="9195" max="9195" width="10.28515625" style="4" customWidth="1"/>
    <col min="9196" max="9196" width="11.5703125" style="4" customWidth="1"/>
    <col min="9197" max="9197" width="8.7109375" style="4" customWidth="1"/>
    <col min="9198" max="9198" width="7.7109375" style="4" customWidth="1"/>
    <col min="9199" max="9199" width="9" style="4" customWidth="1"/>
    <col min="9200" max="9200" width="10.28515625" style="4" customWidth="1"/>
    <col min="9201" max="9201" width="5" style="4" customWidth="1"/>
    <col min="9202" max="9202" width="11" style="4" customWidth="1"/>
    <col min="9203" max="9203" width="5.140625" style="4" bestFit="1" customWidth="1"/>
    <col min="9204" max="9204" width="10.85546875" style="4" customWidth="1"/>
    <col min="9205" max="9205" width="5.28515625" style="4" customWidth="1"/>
    <col min="9206" max="9206" width="10.7109375" style="4" customWidth="1"/>
    <col min="9207" max="9207" width="4.7109375" style="4" bestFit="1" customWidth="1"/>
    <col min="9208" max="9208" width="10.7109375" style="4" customWidth="1"/>
    <col min="9209" max="9209" width="8.28515625" style="4" customWidth="1"/>
    <col min="9210" max="9210" width="10.7109375" style="4" customWidth="1"/>
    <col min="9211" max="9211" width="19" style="4" customWidth="1"/>
    <col min="9212" max="9212" width="9.140625" style="4" customWidth="1"/>
    <col min="9213" max="9213" width="71.140625" style="4" customWidth="1"/>
    <col min="9214" max="9214" width="17.7109375" style="4" customWidth="1"/>
    <col min="9215" max="9215" width="75.85546875" style="4" customWidth="1"/>
    <col min="9216" max="9217" width="11.42578125" style="4"/>
    <col min="9218" max="9218" width="32.42578125" style="4" customWidth="1"/>
    <col min="9219" max="9219" width="33.7109375" style="4" customWidth="1"/>
    <col min="9220" max="9220" width="30.7109375" style="4" customWidth="1"/>
    <col min="9221" max="9440" width="11.42578125" style="4"/>
    <col min="9441" max="9441" width="16.28515625" style="4" customWidth="1"/>
    <col min="9442" max="9442" width="19.7109375" style="4" customWidth="1"/>
    <col min="9443" max="9443" width="33.42578125" style="4" customWidth="1"/>
    <col min="9444" max="9444" width="25" style="4" customWidth="1"/>
    <col min="9445" max="9446" width="9.42578125" style="4" customWidth="1"/>
    <col min="9447" max="9447" width="25.7109375" style="4" customWidth="1"/>
    <col min="9448" max="9448" width="36.7109375" style="4" customWidth="1"/>
    <col min="9449" max="9449" width="50.7109375" style="4" customWidth="1"/>
    <col min="9450" max="9450" width="34.140625" style="4" customWidth="1"/>
    <col min="9451" max="9451" width="10.28515625" style="4" customWidth="1"/>
    <col min="9452" max="9452" width="11.5703125" style="4" customWidth="1"/>
    <col min="9453" max="9453" width="8.7109375" style="4" customWidth="1"/>
    <col min="9454" max="9454" width="7.7109375" style="4" customWidth="1"/>
    <col min="9455" max="9455" width="9" style="4" customWidth="1"/>
    <col min="9456" max="9456" width="10.28515625" style="4" customWidth="1"/>
    <col min="9457" max="9457" width="5" style="4" customWidth="1"/>
    <col min="9458" max="9458" width="11" style="4" customWidth="1"/>
    <col min="9459" max="9459" width="5.140625" style="4" bestFit="1" customWidth="1"/>
    <col min="9460" max="9460" width="10.85546875" style="4" customWidth="1"/>
    <col min="9461" max="9461" width="5.28515625" style="4" customWidth="1"/>
    <col min="9462" max="9462" width="10.7109375" style="4" customWidth="1"/>
    <col min="9463" max="9463" width="4.7109375" style="4" bestFit="1" customWidth="1"/>
    <col min="9464" max="9464" width="10.7109375" style="4" customWidth="1"/>
    <col min="9465" max="9465" width="8.28515625" style="4" customWidth="1"/>
    <col min="9466" max="9466" width="10.7109375" style="4" customWidth="1"/>
    <col min="9467" max="9467" width="19" style="4" customWidth="1"/>
    <col min="9468" max="9468" width="9.140625" style="4" customWidth="1"/>
    <col min="9469" max="9469" width="71.140625" style="4" customWidth="1"/>
    <col min="9470" max="9470" width="17.7109375" style="4" customWidth="1"/>
    <col min="9471" max="9471" width="75.85546875" style="4" customWidth="1"/>
    <col min="9472" max="9473" width="11.42578125" style="4"/>
    <col min="9474" max="9474" width="32.42578125" style="4" customWidth="1"/>
    <col min="9475" max="9475" width="33.7109375" style="4" customWidth="1"/>
    <col min="9476" max="9476" width="30.7109375" style="4" customWidth="1"/>
    <col min="9477" max="9696" width="11.42578125" style="4"/>
    <col min="9697" max="9697" width="16.28515625" style="4" customWidth="1"/>
    <col min="9698" max="9698" width="19.7109375" style="4" customWidth="1"/>
    <col min="9699" max="9699" width="33.42578125" style="4" customWidth="1"/>
    <col min="9700" max="9700" width="25" style="4" customWidth="1"/>
    <col min="9701" max="9702" width="9.42578125" style="4" customWidth="1"/>
    <col min="9703" max="9703" width="25.7109375" style="4" customWidth="1"/>
    <col min="9704" max="9704" width="36.7109375" style="4" customWidth="1"/>
    <col min="9705" max="9705" width="50.7109375" style="4" customWidth="1"/>
    <col min="9706" max="9706" width="34.140625" style="4" customWidth="1"/>
    <col min="9707" max="9707" width="10.28515625" style="4" customWidth="1"/>
    <col min="9708" max="9708" width="11.5703125" style="4" customWidth="1"/>
    <col min="9709" max="9709" width="8.7109375" style="4" customWidth="1"/>
    <col min="9710" max="9710" width="7.7109375" style="4" customWidth="1"/>
    <col min="9711" max="9711" width="9" style="4" customWidth="1"/>
    <col min="9712" max="9712" width="10.28515625" style="4" customWidth="1"/>
    <col min="9713" max="9713" width="5" style="4" customWidth="1"/>
    <col min="9714" max="9714" width="11" style="4" customWidth="1"/>
    <col min="9715" max="9715" width="5.140625" style="4" bestFit="1" customWidth="1"/>
    <col min="9716" max="9716" width="10.85546875" style="4" customWidth="1"/>
    <col min="9717" max="9717" width="5.28515625" style="4" customWidth="1"/>
    <col min="9718" max="9718" width="10.7109375" style="4" customWidth="1"/>
    <col min="9719" max="9719" width="4.7109375" style="4" bestFit="1" customWidth="1"/>
    <col min="9720" max="9720" width="10.7109375" style="4" customWidth="1"/>
    <col min="9721" max="9721" width="8.28515625" style="4" customWidth="1"/>
    <col min="9722" max="9722" width="10.7109375" style="4" customWidth="1"/>
    <col min="9723" max="9723" width="19" style="4" customWidth="1"/>
    <col min="9724" max="9724" width="9.140625" style="4" customWidth="1"/>
    <col min="9725" max="9725" width="71.140625" style="4" customWidth="1"/>
    <col min="9726" max="9726" width="17.7109375" style="4" customWidth="1"/>
    <col min="9727" max="9727" width="75.85546875" style="4" customWidth="1"/>
    <col min="9728" max="9729" width="11.42578125" style="4"/>
    <col min="9730" max="9730" width="32.42578125" style="4" customWidth="1"/>
    <col min="9731" max="9731" width="33.7109375" style="4" customWidth="1"/>
    <col min="9732" max="9732" width="30.7109375" style="4" customWidth="1"/>
    <col min="9733" max="9952" width="11.42578125" style="4"/>
    <col min="9953" max="9953" width="16.28515625" style="4" customWidth="1"/>
    <col min="9954" max="9954" width="19.7109375" style="4" customWidth="1"/>
    <col min="9955" max="9955" width="33.42578125" style="4" customWidth="1"/>
    <col min="9956" max="9956" width="25" style="4" customWidth="1"/>
    <col min="9957" max="9958" width="9.42578125" style="4" customWidth="1"/>
    <col min="9959" max="9959" width="25.7109375" style="4" customWidth="1"/>
    <col min="9960" max="9960" width="36.7109375" style="4" customWidth="1"/>
    <col min="9961" max="9961" width="50.7109375" style="4" customWidth="1"/>
    <col min="9962" max="9962" width="34.140625" style="4" customWidth="1"/>
    <col min="9963" max="9963" width="10.28515625" style="4" customWidth="1"/>
    <col min="9964" max="9964" width="11.5703125" style="4" customWidth="1"/>
    <col min="9965" max="9965" width="8.7109375" style="4" customWidth="1"/>
    <col min="9966" max="9966" width="7.7109375" style="4" customWidth="1"/>
    <col min="9967" max="9967" width="9" style="4" customWidth="1"/>
    <col min="9968" max="9968" width="10.28515625" style="4" customWidth="1"/>
    <col min="9969" max="9969" width="5" style="4" customWidth="1"/>
    <col min="9970" max="9970" width="11" style="4" customWidth="1"/>
    <col min="9971" max="9971" width="5.140625" style="4" bestFit="1" customWidth="1"/>
    <col min="9972" max="9972" width="10.85546875" style="4" customWidth="1"/>
    <col min="9973" max="9973" width="5.28515625" style="4" customWidth="1"/>
    <col min="9974" max="9974" width="10.7109375" style="4" customWidth="1"/>
    <col min="9975" max="9975" width="4.7109375" style="4" bestFit="1" customWidth="1"/>
    <col min="9976" max="9976" width="10.7109375" style="4" customWidth="1"/>
    <col min="9977" max="9977" width="8.28515625" style="4" customWidth="1"/>
    <col min="9978" max="9978" width="10.7109375" style="4" customWidth="1"/>
    <col min="9979" max="9979" width="19" style="4" customWidth="1"/>
    <col min="9980" max="9980" width="9.140625" style="4" customWidth="1"/>
    <col min="9981" max="9981" width="71.140625" style="4" customWidth="1"/>
    <col min="9982" max="9982" width="17.7109375" style="4" customWidth="1"/>
    <col min="9983" max="9983" width="75.85546875" style="4" customWidth="1"/>
    <col min="9984" max="9985" width="11.42578125" style="4"/>
    <col min="9986" max="9986" width="32.42578125" style="4" customWidth="1"/>
    <col min="9987" max="9987" width="33.7109375" style="4" customWidth="1"/>
    <col min="9988" max="9988" width="30.7109375" style="4" customWidth="1"/>
    <col min="9989" max="10208" width="11.42578125" style="4"/>
    <col min="10209" max="10209" width="16.28515625" style="4" customWidth="1"/>
    <col min="10210" max="10210" width="19.7109375" style="4" customWidth="1"/>
    <col min="10211" max="10211" width="33.42578125" style="4" customWidth="1"/>
    <col min="10212" max="10212" width="25" style="4" customWidth="1"/>
    <col min="10213" max="10214" width="9.42578125" style="4" customWidth="1"/>
    <col min="10215" max="10215" width="25.7109375" style="4" customWidth="1"/>
    <col min="10216" max="10216" width="36.7109375" style="4" customWidth="1"/>
    <col min="10217" max="10217" width="50.7109375" style="4" customWidth="1"/>
    <col min="10218" max="10218" width="34.140625" style="4" customWidth="1"/>
    <col min="10219" max="10219" width="10.28515625" style="4" customWidth="1"/>
    <col min="10220" max="10220" width="11.5703125" style="4" customWidth="1"/>
    <col min="10221" max="10221" width="8.7109375" style="4" customWidth="1"/>
    <col min="10222" max="10222" width="7.7109375" style="4" customWidth="1"/>
    <col min="10223" max="10223" width="9" style="4" customWidth="1"/>
    <col min="10224" max="10224" width="10.28515625" style="4" customWidth="1"/>
    <col min="10225" max="10225" width="5" style="4" customWidth="1"/>
    <col min="10226" max="10226" width="11" style="4" customWidth="1"/>
    <col min="10227" max="10227" width="5.140625" style="4" bestFit="1" customWidth="1"/>
    <col min="10228" max="10228" width="10.85546875" style="4" customWidth="1"/>
    <col min="10229" max="10229" width="5.28515625" style="4" customWidth="1"/>
    <col min="10230" max="10230" width="10.7109375" style="4" customWidth="1"/>
    <col min="10231" max="10231" width="4.7109375" style="4" bestFit="1" customWidth="1"/>
    <col min="10232" max="10232" width="10.7109375" style="4" customWidth="1"/>
    <col min="10233" max="10233" width="8.28515625" style="4" customWidth="1"/>
    <col min="10234" max="10234" width="10.7109375" style="4" customWidth="1"/>
    <col min="10235" max="10235" width="19" style="4" customWidth="1"/>
    <col min="10236" max="10236" width="9.140625" style="4" customWidth="1"/>
    <col min="10237" max="10237" width="71.140625" style="4" customWidth="1"/>
    <col min="10238" max="10238" width="17.7109375" style="4" customWidth="1"/>
    <col min="10239" max="10239" width="75.85546875" style="4" customWidth="1"/>
    <col min="10240" max="10241" width="11.42578125" style="4"/>
    <col min="10242" max="10242" width="32.42578125" style="4" customWidth="1"/>
    <col min="10243" max="10243" width="33.7109375" style="4" customWidth="1"/>
    <col min="10244" max="10244" width="30.7109375" style="4" customWidth="1"/>
    <col min="10245" max="10464" width="11.42578125" style="4"/>
    <col min="10465" max="10465" width="16.28515625" style="4" customWidth="1"/>
    <col min="10466" max="10466" width="19.7109375" style="4" customWidth="1"/>
    <col min="10467" max="10467" width="33.42578125" style="4" customWidth="1"/>
    <col min="10468" max="10468" width="25" style="4" customWidth="1"/>
    <col min="10469" max="10470" width="9.42578125" style="4" customWidth="1"/>
    <col min="10471" max="10471" width="25.7109375" style="4" customWidth="1"/>
    <col min="10472" max="10472" width="36.7109375" style="4" customWidth="1"/>
    <col min="10473" max="10473" width="50.7109375" style="4" customWidth="1"/>
    <col min="10474" max="10474" width="34.140625" style="4" customWidth="1"/>
    <col min="10475" max="10475" width="10.28515625" style="4" customWidth="1"/>
    <col min="10476" max="10476" width="11.5703125" style="4" customWidth="1"/>
    <col min="10477" max="10477" width="8.7109375" style="4" customWidth="1"/>
    <col min="10478" max="10478" width="7.7109375" style="4" customWidth="1"/>
    <col min="10479" max="10479" width="9" style="4" customWidth="1"/>
    <col min="10480" max="10480" width="10.28515625" style="4" customWidth="1"/>
    <col min="10481" max="10481" width="5" style="4" customWidth="1"/>
    <col min="10482" max="10482" width="11" style="4" customWidth="1"/>
    <col min="10483" max="10483" width="5.140625" style="4" bestFit="1" customWidth="1"/>
    <col min="10484" max="10484" width="10.85546875" style="4" customWidth="1"/>
    <col min="10485" max="10485" width="5.28515625" style="4" customWidth="1"/>
    <col min="10486" max="10486" width="10.7109375" style="4" customWidth="1"/>
    <col min="10487" max="10487" width="4.7109375" style="4" bestFit="1" customWidth="1"/>
    <col min="10488" max="10488" width="10.7109375" style="4" customWidth="1"/>
    <col min="10489" max="10489" width="8.28515625" style="4" customWidth="1"/>
    <col min="10490" max="10490" width="10.7109375" style="4" customWidth="1"/>
    <col min="10491" max="10491" width="19" style="4" customWidth="1"/>
    <col min="10492" max="10492" width="9.140625" style="4" customWidth="1"/>
    <col min="10493" max="10493" width="71.140625" style="4" customWidth="1"/>
    <col min="10494" max="10494" width="17.7109375" style="4" customWidth="1"/>
    <col min="10495" max="10495" width="75.85546875" style="4" customWidth="1"/>
    <col min="10496" max="10497" width="11.42578125" style="4"/>
    <col min="10498" max="10498" width="32.42578125" style="4" customWidth="1"/>
    <col min="10499" max="10499" width="33.7109375" style="4" customWidth="1"/>
    <col min="10500" max="10500" width="30.7109375" style="4" customWidth="1"/>
    <col min="10501" max="10720" width="11.42578125" style="4"/>
    <col min="10721" max="10721" width="16.28515625" style="4" customWidth="1"/>
    <col min="10722" max="10722" width="19.7109375" style="4" customWidth="1"/>
    <col min="10723" max="10723" width="33.42578125" style="4" customWidth="1"/>
    <col min="10724" max="10724" width="25" style="4" customWidth="1"/>
    <col min="10725" max="10726" width="9.42578125" style="4" customWidth="1"/>
    <col min="10727" max="10727" width="25.7109375" style="4" customWidth="1"/>
    <col min="10728" max="10728" width="36.7109375" style="4" customWidth="1"/>
    <col min="10729" max="10729" width="50.7109375" style="4" customWidth="1"/>
    <col min="10730" max="10730" width="34.140625" style="4" customWidth="1"/>
    <col min="10731" max="10731" width="10.28515625" style="4" customWidth="1"/>
    <col min="10732" max="10732" width="11.5703125" style="4" customWidth="1"/>
    <col min="10733" max="10733" width="8.7109375" style="4" customWidth="1"/>
    <col min="10734" max="10734" width="7.7109375" style="4" customWidth="1"/>
    <col min="10735" max="10735" width="9" style="4" customWidth="1"/>
    <col min="10736" max="10736" width="10.28515625" style="4" customWidth="1"/>
    <col min="10737" max="10737" width="5" style="4" customWidth="1"/>
    <col min="10738" max="10738" width="11" style="4" customWidth="1"/>
    <col min="10739" max="10739" width="5.140625" style="4" bestFit="1" customWidth="1"/>
    <col min="10740" max="10740" width="10.85546875" style="4" customWidth="1"/>
    <col min="10741" max="10741" width="5.28515625" style="4" customWidth="1"/>
    <col min="10742" max="10742" width="10.7109375" style="4" customWidth="1"/>
    <col min="10743" max="10743" width="4.7109375" style="4" bestFit="1" customWidth="1"/>
    <col min="10744" max="10744" width="10.7109375" style="4" customWidth="1"/>
    <col min="10745" max="10745" width="8.28515625" style="4" customWidth="1"/>
    <col min="10746" max="10746" width="10.7109375" style="4" customWidth="1"/>
    <col min="10747" max="10747" width="19" style="4" customWidth="1"/>
    <col min="10748" max="10748" width="9.140625" style="4" customWidth="1"/>
    <col min="10749" max="10749" width="71.140625" style="4" customWidth="1"/>
    <col min="10750" max="10750" width="17.7109375" style="4" customWidth="1"/>
    <col min="10751" max="10751" width="75.85546875" style="4" customWidth="1"/>
    <col min="10752" max="10753" width="11.42578125" style="4"/>
    <col min="10754" max="10754" width="32.42578125" style="4" customWidth="1"/>
    <col min="10755" max="10755" width="33.7109375" style="4" customWidth="1"/>
    <col min="10756" max="10756" width="30.7109375" style="4" customWidth="1"/>
    <col min="10757" max="10976" width="11.42578125" style="4"/>
    <col min="10977" max="10977" width="16.28515625" style="4" customWidth="1"/>
    <col min="10978" max="10978" width="19.7109375" style="4" customWidth="1"/>
    <col min="10979" max="10979" width="33.42578125" style="4" customWidth="1"/>
    <col min="10980" max="10980" width="25" style="4" customWidth="1"/>
    <col min="10981" max="10982" width="9.42578125" style="4" customWidth="1"/>
    <col min="10983" max="10983" width="25.7109375" style="4" customWidth="1"/>
    <col min="10984" max="10984" width="36.7109375" style="4" customWidth="1"/>
    <col min="10985" max="10985" width="50.7109375" style="4" customWidth="1"/>
    <col min="10986" max="10986" width="34.140625" style="4" customWidth="1"/>
    <col min="10987" max="10987" width="10.28515625" style="4" customWidth="1"/>
    <col min="10988" max="10988" width="11.5703125" style="4" customWidth="1"/>
    <col min="10989" max="10989" width="8.7109375" style="4" customWidth="1"/>
    <col min="10990" max="10990" width="7.7109375" style="4" customWidth="1"/>
    <col min="10991" max="10991" width="9" style="4" customWidth="1"/>
    <col min="10992" max="10992" width="10.28515625" style="4" customWidth="1"/>
    <col min="10993" max="10993" width="5" style="4" customWidth="1"/>
    <col min="10994" max="10994" width="11" style="4" customWidth="1"/>
    <col min="10995" max="10995" width="5.140625" style="4" bestFit="1" customWidth="1"/>
    <col min="10996" max="10996" width="10.85546875" style="4" customWidth="1"/>
    <col min="10997" max="10997" width="5.28515625" style="4" customWidth="1"/>
    <col min="10998" max="10998" width="10.7109375" style="4" customWidth="1"/>
    <col min="10999" max="10999" width="4.7109375" style="4" bestFit="1" customWidth="1"/>
    <col min="11000" max="11000" width="10.7109375" style="4" customWidth="1"/>
    <col min="11001" max="11001" width="8.28515625" style="4" customWidth="1"/>
    <col min="11002" max="11002" width="10.7109375" style="4" customWidth="1"/>
    <col min="11003" max="11003" width="19" style="4" customWidth="1"/>
    <col min="11004" max="11004" width="9.140625" style="4" customWidth="1"/>
    <col min="11005" max="11005" width="71.140625" style="4" customWidth="1"/>
    <col min="11006" max="11006" width="17.7109375" style="4" customWidth="1"/>
    <col min="11007" max="11007" width="75.85546875" style="4" customWidth="1"/>
    <col min="11008" max="11009" width="11.42578125" style="4"/>
    <col min="11010" max="11010" width="32.42578125" style="4" customWidth="1"/>
    <col min="11011" max="11011" width="33.7109375" style="4" customWidth="1"/>
    <col min="11012" max="11012" width="30.7109375" style="4" customWidth="1"/>
    <col min="11013" max="11232" width="11.42578125" style="4"/>
    <col min="11233" max="11233" width="16.28515625" style="4" customWidth="1"/>
    <col min="11234" max="11234" width="19.7109375" style="4" customWidth="1"/>
    <col min="11235" max="11235" width="33.42578125" style="4" customWidth="1"/>
    <col min="11236" max="11236" width="25" style="4" customWidth="1"/>
    <col min="11237" max="11238" width="9.42578125" style="4" customWidth="1"/>
    <col min="11239" max="11239" width="25.7109375" style="4" customWidth="1"/>
    <col min="11240" max="11240" width="36.7109375" style="4" customWidth="1"/>
    <col min="11241" max="11241" width="50.7109375" style="4" customWidth="1"/>
    <col min="11242" max="11242" width="34.140625" style="4" customWidth="1"/>
    <col min="11243" max="11243" width="10.28515625" style="4" customWidth="1"/>
    <col min="11244" max="11244" width="11.5703125" style="4" customWidth="1"/>
    <col min="11245" max="11245" width="8.7109375" style="4" customWidth="1"/>
    <col min="11246" max="11246" width="7.7109375" style="4" customWidth="1"/>
    <col min="11247" max="11247" width="9" style="4" customWidth="1"/>
    <col min="11248" max="11248" width="10.28515625" style="4" customWidth="1"/>
    <col min="11249" max="11249" width="5" style="4" customWidth="1"/>
    <col min="11250" max="11250" width="11" style="4" customWidth="1"/>
    <col min="11251" max="11251" width="5.140625" style="4" bestFit="1" customWidth="1"/>
    <col min="11252" max="11252" width="10.85546875" style="4" customWidth="1"/>
    <col min="11253" max="11253" width="5.28515625" style="4" customWidth="1"/>
    <col min="11254" max="11254" width="10.7109375" style="4" customWidth="1"/>
    <col min="11255" max="11255" width="4.7109375" style="4" bestFit="1" customWidth="1"/>
    <col min="11256" max="11256" width="10.7109375" style="4" customWidth="1"/>
    <col min="11257" max="11257" width="8.28515625" style="4" customWidth="1"/>
    <col min="11258" max="11258" width="10.7109375" style="4" customWidth="1"/>
    <col min="11259" max="11259" width="19" style="4" customWidth="1"/>
    <col min="11260" max="11260" width="9.140625" style="4" customWidth="1"/>
    <col min="11261" max="11261" width="71.140625" style="4" customWidth="1"/>
    <col min="11262" max="11262" width="17.7109375" style="4" customWidth="1"/>
    <col min="11263" max="11263" width="75.85546875" style="4" customWidth="1"/>
    <col min="11264" max="11265" width="11.42578125" style="4"/>
    <col min="11266" max="11266" width="32.42578125" style="4" customWidth="1"/>
    <col min="11267" max="11267" width="33.7109375" style="4" customWidth="1"/>
    <col min="11268" max="11268" width="30.7109375" style="4" customWidth="1"/>
    <col min="11269" max="11488" width="11.42578125" style="4"/>
    <col min="11489" max="11489" width="16.28515625" style="4" customWidth="1"/>
    <col min="11490" max="11490" width="19.7109375" style="4" customWidth="1"/>
    <col min="11491" max="11491" width="33.42578125" style="4" customWidth="1"/>
    <col min="11492" max="11492" width="25" style="4" customWidth="1"/>
    <col min="11493" max="11494" width="9.42578125" style="4" customWidth="1"/>
    <col min="11495" max="11495" width="25.7109375" style="4" customWidth="1"/>
    <col min="11496" max="11496" width="36.7109375" style="4" customWidth="1"/>
    <col min="11497" max="11497" width="50.7109375" style="4" customWidth="1"/>
    <col min="11498" max="11498" width="34.140625" style="4" customWidth="1"/>
    <col min="11499" max="11499" width="10.28515625" style="4" customWidth="1"/>
    <col min="11500" max="11500" width="11.5703125" style="4" customWidth="1"/>
    <col min="11501" max="11501" width="8.7109375" style="4" customWidth="1"/>
    <col min="11502" max="11502" width="7.7109375" style="4" customWidth="1"/>
    <col min="11503" max="11503" width="9" style="4" customWidth="1"/>
    <col min="11504" max="11504" width="10.28515625" style="4" customWidth="1"/>
    <col min="11505" max="11505" width="5" style="4" customWidth="1"/>
    <col min="11506" max="11506" width="11" style="4" customWidth="1"/>
    <col min="11507" max="11507" width="5.140625" style="4" bestFit="1" customWidth="1"/>
    <col min="11508" max="11508" width="10.85546875" style="4" customWidth="1"/>
    <col min="11509" max="11509" width="5.28515625" style="4" customWidth="1"/>
    <col min="11510" max="11510" width="10.7109375" style="4" customWidth="1"/>
    <col min="11511" max="11511" width="4.7109375" style="4" bestFit="1" customWidth="1"/>
    <col min="11512" max="11512" width="10.7109375" style="4" customWidth="1"/>
    <col min="11513" max="11513" width="8.28515625" style="4" customWidth="1"/>
    <col min="11514" max="11514" width="10.7109375" style="4" customWidth="1"/>
    <col min="11515" max="11515" width="19" style="4" customWidth="1"/>
    <col min="11516" max="11516" width="9.140625" style="4" customWidth="1"/>
    <col min="11517" max="11517" width="71.140625" style="4" customWidth="1"/>
    <col min="11518" max="11518" width="17.7109375" style="4" customWidth="1"/>
    <col min="11519" max="11519" width="75.85546875" style="4" customWidth="1"/>
    <col min="11520" max="11521" width="11.42578125" style="4"/>
    <col min="11522" max="11522" width="32.42578125" style="4" customWidth="1"/>
    <col min="11523" max="11523" width="33.7109375" style="4" customWidth="1"/>
    <col min="11524" max="11524" width="30.7109375" style="4" customWidth="1"/>
    <col min="11525" max="11744" width="11.42578125" style="4"/>
    <col min="11745" max="11745" width="16.28515625" style="4" customWidth="1"/>
    <col min="11746" max="11746" width="19.7109375" style="4" customWidth="1"/>
    <col min="11747" max="11747" width="33.42578125" style="4" customWidth="1"/>
    <col min="11748" max="11748" width="25" style="4" customWidth="1"/>
    <col min="11749" max="11750" width="9.42578125" style="4" customWidth="1"/>
    <col min="11751" max="11751" width="25.7109375" style="4" customWidth="1"/>
    <col min="11752" max="11752" width="36.7109375" style="4" customWidth="1"/>
    <col min="11753" max="11753" width="50.7109375" style="4" customWidth="1"/>
    <col min="11754" max="11754" width="34.140625" style="4" customWidth="1"/>
    <col min="11755" max="11755" width="10.28515625" style="4" customWidth="1"/>
    <col min="11756" max="11756" width="11.5703125" style="4" customWidth="1"/>
    <col min="11757" max="11757" width="8.7109375" style="4" customWidth="1"/>
    <col min="11758" max="11758" width="7.7109375" style="4" customWidth="1"/>
    <col min="11759" max="11759" width="9" style="4" customWidth="1"/>
    <col min="11760" max="11760" width="10.28515625" style="4" customWidth="1"/>
    <col min="11761" max="11761" width="5" style="4" customWidth="1"/>
    <col min="11762" max="11762" width="11" style="4" customWidth="1"/>
    <col min="11763" max="11763" width="5.140625" style="4" bestFit="1" customWidth="1"/>
    <col min="11764" max="11764" width="10.85546875" style="4" customWidth="1"/>
    <col min="11765" max="11765" width="5.28515625" style="4" customWidth="1"/>
    <col min="11766" max="11766" width="10.7109375" style="4" customWidth="1"/>
    <col min="11767" max="11767" width="4.7109375" style="4" bestFit="1" customWidth="1"/>
    <col min="11768" max="11768" width="10.7109375" style="4" customWidth="1"/>
    <col min="11769" max="11769" width="8.28515625" style="4" customWidth="1"/>
    <col min="11770" max="11770" width="10.7109375" style="4" customWidth="1"/>
    <col min="11771" max="11771" width="19" style="4" customWidth="1"/>
    <col min="11772" max="11772" width="9.140625" style="4" customWidth="1"/>
    <col min="11773" max="11773" width="71.140625" style="4" customWidth="1"/>
    <col min="11774" max="11774" width="17.7109375" style="4" customWidth="1"/>
    <col min="11775" max="11775" width="75.85546875" style="4" customWidth="1"/>
    <col min="11776" max="11777" width="11.42578125" style="4"/>
    <col min="11778" max="11778" width="32.42578125" style="4" customWidth="1"/>
    <col min="11779" max="11779" width="33.7109375" style="4" customWidth="1"/>
    <col min="11780" max="11780" width="30.7109375" style="4" customWidth="1"/>
    <col min="11781" max="12000" width="11.42578125" style="4"/>
    <col min="12001" max="12001" width="16.28515625" style="4" customWidth="1"/>
    <col min="12002" max="12002" width="19.7109375" style="4" customWidth="1"/>
    <col min="12003" max="12003" width="33.42578125" style="4" customWidth="1"/>
    <col min="12004" max="12004" width="25" style="4" customWidth="1"/>
    <col min="12005" max="12006" width="9.42578125" style="4" customWidth="1"/>
    <col min="12007" max="12007" width="25.7109375" style="4" customWidth="1"/>
    <col min="12008" max="12008" width="36.7109375" style="4" customWidth="1"/>
    <col min="12009" max="12009" width="50.7109375" style="4" customWidth="1"/>
    <col min="12010" max="12010" width="34.140625" style="4" customWidth="1"/>
    <col min="12011" max="12011" width="10.28515625" style="4" customWidth="1"/>
    <col min="12012" max="12012" width="11.5703125" style="4" customWidth="1"/>
    <col min="12013" max="12013" width="8.7109375" style="4" customWidth="1"/>
    <col min="12014" max="12014" width="7.7109375" style="4" customWidth="1"/>
    <col min="12015" max="12015" width="9" style="4" customWidth="1"/>
    <col min="12016" max="12016" width="10.28515625" style="4" customWidth="1"/>
    <col min="12017" max="12017" width="5" style="4" customWidth="1"/>
    <col min="12018" max="12018" width="11" style="4" customWidth="1"/>
    <col min="12019" max="12019" width="5.140625" style="4" bestFit="1" customWidth="1"/>
    <col min="12020" max="12020" width="10.85546875" style="4" customWidth="1"/>
    <col min="12021" max="12021" width="5.28515625" style="4" customWidth="1"/>
    <col min="12022" max="12022" width="10.7109375" style="4" customWidth="1"/>
    <col min="12023" max="12023" width="4.7109375" style="4" bestFit="1" customWidth="1"/>
    <col min="12024" max="12024" width="10.7109375" style="4" customWidth="1"/>
    <col min="12025" max="12025" width="8.28515625" style="4" customWidth="1"/>
    <col min="12026" max="12026" width="10.7109375" style="4" customWidth="1"/>
    <col min="12027" max="12027" width="19" style="4" customWidth="1"/>
    <col min="12028" max="12028" width="9.140625" style="4" customWidth="1"/>
    <col min="12029" max="12029" width="71.140625" style="4" customWidth="1"/>
    <col min="12030" max="12030" width="17.7109375" style="4" customWidth="1"/>
    <col min="12031" max="12031" width="75.85546875" style="4" customWidth="1"/>
    <col min="12032" max="12033" width="11.42578125" style="4"/>
    <col min="12034" max="12034" width="32.42578125" style="4" customWidth="1"/>
    <col min="12035" max="12035" width="33.7109375" style="4" customWidth="1"/>
    <col min="12036" max="12036" width="30.7109375" style="4" customWidth="1"/>
    <col min="12037" max="12256" width="11.42578125" style="4"/>
    <col min="12257" max="12257" width="16.28515625" style="4" customWidth="1"/>
    <col min="12258" max="12258" width="19.7109375" style="4" customWidth="1"/>
    <col min="12259" max="12259" width="33.42578125" style="4" customWidth="1"/>
    <col min="12260" max="12260" width="25" style="4" customWidth="1"/>
    <col min="12261" max="12262" width="9.42578125" style="4" customWidth="1"/>
    <col min="12263" max="12263" width="25.7109375" style="4" customWidth="1"/>
    <col min="12264" max="12264" width="36.7109375" style="4" customWidth="1"/>
    <col min="12265" max="12265" width="50.7109375" style="4" customWidth="1"/>
    <col min="12266" max="12266" width="34.140625" style="4" customWidth="1"/>
    <col min="12267" max="12267" width="10.28515625" style="4" customWidth="1"/>
    <col min="12268" max="12268" width="11.5703125" style="4" customWidth="1"/>
    <col min="12269" max="12269" width="8.7109375" style="4" customWidth="1"/>
    <col min="12270" max="12270" width="7.7109375" style="4" customWidth="1"/>
    <col min="12271" max="12271" width="9" style="4" customWidth="1"/>
    <col min="12272" max="12272" width="10.28515625" style="4" customWidth="1"/>
    <col min="12273" max="12273" width="5" style="4" customWidth="1"/>
    <col min="12274" max="12274" width="11" style="4" customWidth="1"/>
    <col min="12275" max="12275" width="5.140625" style="4" bestFit="1" customWidth="1"/>
    <col min="12276" max="12276" width="10.85546875" style="4" customWidth="1"/>
    <col min="12277" max="12277" width="5.28515625" style="4" customWidth="1"/>
    <col min="12278" max="12278" width="10.7109375" style="4" customWidth="1"/>
    <col min="12279" max="12279" width="4.7109375" style="4" bestFit="1" customWidth="1"/>
    <col min="12280" max="12280" width="10.7109375" style="4" customWidth="1"/>
    <col min="12281" max="12281" width="8.28515625" style="4" customWidth="1"/>
    <col min="12282" max="12282" width="10.7109375" style="4" customWidth="1"/>
    <col min="12283" max="12283" width="19" style="4" customWidth="1"/>
    <col min="12284" max="12284" width="9.140625" style="4" customWidth="1"/>
    <col min="12285" max="12285" width="71.140625" style="4" customWidth="1"/>
    <col min="12286" max="12286" width="17.7109375" style="4" customWidth="1"/>
    <col min="12287" max="12287" width="75.85546875" style="4" customWidth="1"/>
    <col min="12288" max="12289" width="11.42578125" style="4"/>
    <col min="12290" max="12290" width="32.42578125" style="4" customWidth="1"/>
    <col min="12291" max="12291" width="33.7109375" style="4" customWidth="1"/>
    <col min="12292" max="12292" width="30.7109375" style="4" customWidth="1"/>
    <col min="12293" max="12512" width="11.42578125" style="4"/>
    <col min="12513" max="12513" width="16.28515625" style="4" customWidth="1"/>
    <col min="12514" max="12514" width="19.7109375" style="4" customWidth="1"/>
    <col min="12515" max="12515" width="33.42578125" style="4" customWidth="1"/>
    <col min="12516" max="12516" width="25" style="4" customWidth="1"/>
    <col min="12517" max="12518" width="9.42578125" style="4" customWidth="1"/>
    <col min="12519" max="12519" width="25.7109375" style="4" customWidth="1"/>
    <col min="12520" max="12520" width="36.7109375" style="4" customWidth="1"/>
    <col min="12521" max="12521" width="50.7109375" style="4" customWidth="1"/>
    <col min="12522" max="12522" width="34.140625" style="4" customWidth="1"/>
    <col min="12523" max="12523" width="10.28515625" style="4" customWidth="1"/>
    <col min="12524" max="12524" width="11.5703125" style="4" customWidth="1"/>
    <col min="12525" max="12525" width="8.7109375" style="4" customWidth="1"/>
    <col min="12526" max="12526" width="7.7109375" style="4" customWidth="1"/>
    <col min="12527" max="12527" width="9" style="4" customWidth="1"/>
    <col min="12528" max="12528" width="10.28515625" style="4" customWidth="1"/>
    <col min="12529" max="12529" width="5" style="4" customWidth="1"/>
    <col min="12530" max="12530" width="11" style="4" customWidth="1"/>
    <col min="12531" max="12531" width="5.140625" style="4" bestFit="1" customWidth="1"/>
    <col min="12532" max="12532" width="10.85546875" style="4" customWidth="1"/>
    <col min="12533" max="12533" width="5.28515625" style="4" customWidth="1"/>
    <col min="12534" max="12534" width="10.7109375" style="4" customWidth="1"/>
    <col min="12535" max="12535" width="4.7109375" style="4" bestFit="1" customWidth="1"/>
    <col min="12536" max="12536" width="10.7109375" style="4" customWidth="1"/>
    <col min="12537" max="12537" width="8.28515625" style="4" customWidth="1"/>
    <col min="12538" max="12538" width="10.7109375" style="4" customWidth="1"/>
    <col min="12539" max="12539" width="19" style="4" customWidth="1"/>
    <col min="12540" max="12540" width="9.140625" style="4" customWidth="1"/>
    <col min="12541" max="12541" width="71.140625" style="4" customWidth="1"/>
    <col min="12542" max="12542" width="17.7109375" style="4" customWidth="1"/>
    <col min="12543" max="12543" width="75.85546875" style="4" customWidth="1"/>
    <col min="12544" max="12545" width="11.42578125" style="4"/>
    <col min="12546" max="12546" width="32.42578125" style="4" customWidth="1"/>
    <col min="12547" max="12547" width="33.7109375" style="4" customWidth="1"/>
    <col min="12548" max="12548" width="30.7109375" style="4" customWidth="1"/>
    <col min="12549" max="12768" width="11.42578125" style="4"/>
    <col min="12769" max="12769" width="16.28515625" style="4" customWidth="1"/>
    <col min="12770" max="12770" width="19.7109375" style="4" customWidth="1"/>
    <col min="12771" max="12771" width="33.42578125" style="4" customWidth="1"/>
    <col min="12772" max="12772" width="25" style="4" customWidth="1"/>
    <col min="12773" max="12774" width="9.42578125" style="4" customWidth="1"/>
    <col min="12775" max="12775" width="25.7109375" style="4" customWidth="1"/>
    <col min="12776" max="12776" width="36.7109375" style="4" customWidth="1"/>
    <col min="12777" max="12777" width="50.7109375" style="4" customWidth="1"/>
    <col min="12778" max="12778" width="34.140625" style="4" customWidth="1"/>
    <col min="12779" max="12779" width="10.28515625" style="4" customWidth="1"/>
    <col min="12780" max="12780" width="11.5703125" style="4" customWidth="1"/>
    <col min="12781" max="12781" width="8.7109375" style="4" customWidth="1"/>
    <col min="12782" max="12782" width="7.7109375" style="4" customWidth="1"/>
    <col min="12783" max="12783" width="9" style="4" customWidth="1"/>
    <col min="12784" max="12784" width="10.28515625" style="4" customWidth="1"/>
    <col min="12785" max="12785" width="5" style="4" customWidth="1"/>
    <col min="12786" max="12786" width="11" style="4" customWidth="1"/>
    <col min="12787" max="12787" width="5.140625" style="4" bestFit="1" customWidth="1"/>
    <col min="12788" max="12788" width="10.85546875" style="4" customWidth="1"/>
    <col min="12789" max="12789" width="5.28515625" style="4" customWidth="1"/>
    <col min="12790" max="12790" width="10.7109375" style="4" customWidth="1"/>
    <col min="12791" max="12791" width="4.7109375" style="4" bestFit="1" customWidth="1"/>
    <col min="12792" max="12792" width="10.7109375" style="4" customWidth="1"/>
    <col min="12793" max="12793" width="8.28515625" style="4" customWidth="1"/>
    <col min="12794" max="12794" width="10.7109375" style="4" customWidth="1"/>
    <col min="12795" max="12795" width="19" style="4" customWidth="1"/>
    <col min="12796" max="12796" width="9.140625" style="4" customWidth="1"/>
    <col min="12797" max="12797" width="71.140625" style="4" customWidth="1"/>
    <col min="12798" max="12798" width="17.7109375" style="4" customWidth="1"/>
    <col min="12799" max="12799" width="75.85546875" style="4" customWidth="1"/>
    <col min="12800" max="12801" width="11.42578125" style="4"/>
    <col min="12802" max="12802" width="32.42578125" style="4" customWidth="1"/>
    <col min="12803" max="12803" width="33.7109375" style="4" customWidth="1"/>
    <col min="12804" max="12804" width="30.7109375" style="4" customWidth="1"/>
    <col min="12805" max="13024" width="11.42578125" style="4"/>
    <col min="13025" max="13025" width="16.28515625" style="4" customWidth="1"/>
    <col min="13026" max="13026" width="19.7109375" style="4" customWidth="1"/>
    <col min="13027" max="13027" width="33.42578125" style="4" customWidth="1"/>
    <col min="13028" max="13028" width="25" style="4" customWidth="1"/>
    <col min="13029" max="13030" width="9.42578125" style="4" customWidth="1"/>
    <col min="13031" max="13031" width="25.7109375" style="4" customWidth="1"/>
    <col min="13032" max="13032" width="36.7109375" style="4" customWidth="1"/>
    <col min="13033" max="13033" width="50.7109375" style="4" customWidth="1"/>
    <col min="13034" max="13034" width="34.140625" style="4" customWidth="1"/>
    <col min="13035" max="13035" width="10.28515625" style="4" customWidth="1"/>
    <col min="13036" max="13036" width="11.5703125" style="4" customWidth="1"/>
    <col min="13037" max="13037" width="8.7109375" style="4" customWidth="1"/>
    <col min="13038" max="13038" width="7.7109375" style="4" customWidth="1"/>
    <col min="13039" max="13039" width="9" style="4" customWidth="1"/>
    <col min="13040" max="13040" width="10.28515625" style="4" customWidth="1"/>
    <col min="13041" max="13041" width="5" style="4" customWidth="1"/>
    <col min="13042" max="13042" width="11" style="4" customWidth="1"/>
    <col min="13043" max="13043" width="5.140625" style="4" bestFit="1" customWidth="1"/>
    <col min="13044" max="13044" width="10.85546875" style="4" customWidth="1"/>
    <col min="13045" max="13045" width="5.28515625" style="4" customWidth="1"/>
    <col min="13046" max="13046" width="10.7109375" style="4" customWidth="1"/>
    <col min="13047" max="13047" width="4.7109375" style="4" bestFit="1" customWidth="1"/>
    <col min="13048" max="13048" width="10.7109375" style="4" customWidth="1"/>
    <col min="13049" max="13049" width="8.28515625" style="4" customWidth="1"/>
    <col min="13050" max="13050" width="10.7109375" style="4" customWidth="1"/>
    <col min="13051" max="13051" width="19" style="4" customWidth="1"/>
    <col min="13052" max="13052" width="9.140625" style="4" customWidth="1"/>
    <col min="13053" max="13053" width="71.140625" style="4" customWidth="1"/>
    <col min="13054" max="13054" width="17.7109375" style="4" customWidth="1"/>
    <col min="13055" max="13055" width="75.85546875" style="4" customWidth="1"/>
    <col min="13056" max="13057" width="11.42578125" style="4"/>
    <col min="13058" max="13058" width="32.42578125" style="4" customWidth="1"/>
    <col min="13059" max="13059" width="33.7109375" style="4" customWidth="1"/>
    <col min="13060" max="13060" width="30.7109375" style="4" customWidth="1"/>
    <col min="13061" max="13280" width="11.42578125" style="4"/>
    <col min="13281" max="13281" width="16.28515625" style="4" customWidth="1"/>
    <col min="13282" max="13282" width="19.7109375" style="4" customWidth="1"/>
    <col min="13283" max="13283" width="33.42578125" style="4" customWidth="1"/>
    <col min="13284" max="13284" width="25" style="4" customWidth="1"/>
    <col min="13285" max="13286" width="9.42578125" style="4" customWidth="1"/>
    <col min="13287" max="13287" width="25.7109375" style="4" customWidth="1"/>
    <col min="13288" max="13288" width="36.7109375" style="4" customWidth="1"/>
    <col min="13289" max="13289" width="50.7109375" style="4" customWidth="1"/>
    <col min="13290" max="13290" width="34.140625" style="4" customWidth="1"/>
    <col min="13291" max="13291" width="10.28515625" style="4" customWidth="1"/>
    <col min="13292" max="13292" width="11.5703125" style="4" customWidth="1"/>
    <col min="13293" max="13293" width="8.7109375" style="4" customWidth="1"/>
    <col min="13294" max="13294" width="7.7109375" style="4" customWidth="1"/>
    <col min="13295" max="13295" width="9" style="4" customWidth="1"/>
    <col min="13296" max="13296" width="10.28515625" style="4" customWidth="1"/>
    <col min="13297" max="13297" width="5" style="4" customWidth="1"/>
    <col min="13298" max="13298" width="11" style="4" customWidth="1"/>
    <col min="13299" max="13299" width="5.140625" style="4" bestFit="1" customWidth="1"/>
    <col min="13300" max="13300" width="10.85546875" style="4" customWidth="1"/>
    <col min="13301" max="13301" width="5.28515625" style="4" customWidth="1"/>
    <col min="13302" max="13302" width="10.7109375" style="4" customWidth="1"/>
    <col min="13303" max="13303" width="4.7109375" style="4" bestFit="1" customWidth="1"/>
    <col min="13304" max="13304" width="10.7109375" style="4" customWidth="1"/>
    <col min="13305" max="13305" width="8.28515625" style="4" customWidth="1"/>
    <col min="13306" max="13306" width="10.7109375" style="4" customWidth="1"/>
    <col min="13307" max="13307" width="19" style="4" customWidth="1"/>
    <col min="13308" max="13308" width="9.140625" style="4" customWidth="1"/>
    <col min="13309" max="13309" width="71.140625" style="4" customWidth="1"/>
    <col min="13310" max="13310" width="17.7109375" style="4" customWidth="1"/>
    <col min="13311" max="13311" width="75.85546875" style="4" customWidth="1"/>
    <col min="13312" max="13313" width="11.42578125" style="4"/>
    <col min="13314" max="13314" width="32.42578125" style="4" customWidth="1"/>
    <col min="13315" max="13315" width="33.7109375" style="4" customWidth="1"/>
    <col min="13316" max="13316" width="30.7109375" style="4" customWidth="1"/>
    <col min="13317" max="13536" width="11.42578125" style="4"/>
    <col min="13537" max="13537" width="16.28515625" style="4" customWidth="1"/>
    <col min="13538" max="13538" width="19.7109375" style="4" customWidth="1"/>
    <col min="13539" max="13539" width="33.42578125" style="4" customWidth="1"/>
    <col min="13540" max="13540" width="25" style="4" customWidth="1"/>
    <col min="13541" max="13542" width="9.42578125" style="4" customWidth="1"/>
    <col min="13543" max="13543" width="25.7109375" style="4" customWidth="1"/>
    <col min="13544" max="13544" width="36.7109375" style="4" customWidth="1"/>
    <col min="13545" max="13545" width="50.7109375" style="4" customWidth="1"/>
    <col min="13546" max="13546" width="34.140625" style="4" customWidth="1"/>
    <col min="13547" max="13547" width="10.28515625" style="4" customWidth="1"/>
    <col min="13548" max="13548" width="11.5703125" style="4" customWidth="1"/>
    <col min="13549" max="13549" width="8.7109375" style="4" customWidth="1"/>
    <col min="13550" max="13550" width="7.7109375" style="4" customWidth="1"/>
    <col min="13551" max="13551" width="9" style="4" customWidth="1"/>
    <col min="13552" max="13552" width="10.28515625" style="4" customWidth="1"/>
    <col min="13553" max="13553" width="5" style="4" customWidth="1"/>
    <col min="13554" max="13554" width="11" style="4" customWidth="1"/>
    <col min="13555" max="13555" width="5.140625" style="4" bestFit="1" customWidth="1"/>
    <col min="13556" max="13556" width="10.85546875" style="4" customWidth="1"/>
    <col min="13557" max="13557" width="5.28515625" style="4" customWidth="1"/>
    <col min="13558" max="13558" width="10.7109375" style="4" customWidth="1"/>
    <col min="13559" max="13559" width="4.7109375" style="4" bestFit="1" customWidth="1"/>
    <col min="13560" max="13560" width="10.7109375" style="4" customWidth="1"/>
    <col min="13561" max="13561" width="8.28515625" style="4" customWidth="1"/>
    <col min="13562" max="13562" width="10.7109375" style="4" customWidth="1"/>
    <col min="13563" max="13563" width="19" style="4" customWidth="1"/>
    <col min="13564" max="13564" width="9.140625" style="4" customWidth="1"/>
    <col min="13565" max="13565" width="71.140625" style="4" customWidth="1"/>
    <col min="13566" max="13566" width="17.7109375" style="4" customWidth="1"/>
    <col min="13567" max="13567" width="75.85546875" style="4" customWidth="1"/>
    <col min="13568" max="13569" width="11.42578125" style="4"/>
    <col min="13570" max="13570" width="32.42578125" style="4" customWidth="1"/>
    <col min="13571" max="13571" width="33.7109375" style="4" customWidth="1"/>
    <col min="13572" max="13572" width="30.7109375" style="4" customWidth="1"/>
    <col min="13573" max="13792" width="11.42578125" style="4"/>
    <col min="13793" max="13793" width="16.28515625" style="4" customWidth="1"/>
    <col min="13794" max="13794" width="19.7109375" style="4" customWidth="1"/>
    <col min="13795" max="13795" width="33.42578125" style="4" customWidth="1"/>
    <col min="13796" max="13796" width="25" style="4" customWidth="1"/>
    <col min="13797" max="13798" width="9.42578125" style="4" customWidth="1"/>
    <col min="13799" max="13799" width="25.7109375" style="4" customWidth="1"/>
    <col min="13800" max="13800" width="36.7109375" style="4" customWidth="1"/>
    <col min="13801" max="13801" width="50.7109375" style="4" customWidth="1"/>
    <col min="13802" max="13802" width="34.140625" style="4" customWidth="1"/>
    <col min="13803" max="13803" width="10.28515625" style="4" customWidth="1"/>
    <col min="13804" max="13804" width="11.5703125" style="4" customWidth="1"/>
    <col min="13805" max="13805" width="8.7109375" style="4" customWidth="1"/>
    <col min="13806" max="13806" width="7.7109375" style="4" customWidth="1"/>
    <col min="13807" max="13807" width="9" style="4" customWidth="1"/>
    <col min="13808" max="13808" width="10.28515625" style="4" customWidth="1"/>
    <col min="13809" max="13809" width="5" style="4" customWidth="1"/>
    <col min="13810" max="13810" width="11" style="4" customWidth="1"/>
    <col min="13811" max="13811" width="5.140625" style="4" bestFit="1" customWidth="1"/>
    <col min="13812" max="13812" width="10.85546875" style="4" customWidth="1"/>
    <col min="13813" max="13813" width="5.28515625" style="4" customWidth="1"/>
    <col min="13814" max="13814" width="10.7109375" style="4" customWidth="1"/>
    <col min="13815" max="13815" width="4.7109375" style="4" bestFit="1" customWidth="1"/>
    <col min="13816" max="13816" width="10.7109375" style="4" customWidth="1"/>
    <col min="13817" max="13817" width="8.28515625" style="4" customWidth="1"/>
    <col min="13818" max="13818" width="10.7109375" style="4" customWidth="1"/>
    <col min="13819" max="13819" width="19" style="4" customWidth="1"/>
    <col min="13820" max="13820" width="9.140625" style="4" customWidth="1"/>
    <col min="13821" max="13821" width="71.140625" style="4" customWidth="1"/>
    <col min="13822" max="13822" width="17.7109375" style="4" customWidth="1"/>
    <col min="13823" max="13823" width="75.85546875" style="4" customWidth="1"/>
    <col min="13824" max="13825" width="11.42578125" style="4"/>
    <col min="13826" max="13826" width="32.42578125" style="4" customWidth="1"/>
    <col min="13827" max="13827" width="33.7109375" style="4" customWidth="1"/>
    <col min="13828" max="13828" width="30.7109375" style="4" customWidth="1"/>
    <col min="13829" max="14048" width="11.42578125" style="4"/>
    <col min="14049" max="14049" width="16.28515625" style="4" customWidth="1"/>
    <col min="14050" max="14050" width="19.7109375" style="4" customWidth="1"/>
    <col min="14051" max="14051" width="33.42578125" style="4" customWidth="1"/>
    <col min="14052" max="14052" width="25" style="4" customWidth="1"/>
    <col min="14053" max="14054" width="9.42578125" style="4" customWidth="1"/>
    <col min="14055" max="14055" width="25.7109375" style="4" customWidth="1"/>
    <col min="14056" max="14056" width="36.7109375" style="4" customWidth="1"/>
    <col min="14057" max="14057" width="50.7109375" style="4" customWidth="1"/>
    <col min="14058" max="14058" width="34.140625" style="4" customWidth="1"/>
    <col min="14059" max="14059" width="10.28515625" style="4" customWidth="1"/>
    <col min="14060" max="14060" width="11.5703125" style="4" customWidth="1"/>
    <col min="14061" max="14061" width="8.7109375" style="4" customWidth="1"/>
    <col min="14062" max="14062" width="7.7109375" style="4" customWidth="1"/>
    <col min="14063" max="14063" width="9" style="4" customWidth="1"/>
    <col min="14064" max="14064" width="10.28515625" style="4" customWidth="1"/>
    <col min="14065" max="14065" width="5" style="4" customWidth="1"/>
    <col min="14066" max="14066" width="11" style="4" customWidth="1"/>
    <col min="14067" max="14067" width="5.140625" style="4" bestFit="1" customWidth="1"/>
    <col min="14068" max="14068" width="10.85546875" style="4" customWidth="1"/>
    <col min="14069" max="14069" width="5.28515625" style="4" customWidth="1"/>
    <col min="14070" max="14070" width="10.7109375" style="4" customWidth="1"/>
    <col min="14071" max="14071" width="4.7109375" style="4" bestFit="1" customWidth="1"/>
    <col min="14072" max="14072" width="10.7109375" style="4" customWidth="1"/>
    <col min="14073" max="14073" width="8.28515625" style="4" customWidth="1"/>
    <col min="14074" max="14074" width="10.7109375" style="4" customWidth="1"/>
    <col min="14075" max="14075" width="19" style="4" customWidth="1"/>
    <col min="14076" max="14076" width="9.140625" style="4" customWidth="1"/>
    <col min="14077" max="14077" width="71.140625" style="4" customWidth="1"/>
    <col min="14078" max="14078" width="17.7109375" style="4" customWidth="1"/>
    <col min="14079" max="14079" width="75.85546875" style="4" customWidth="1"/>
    <col min="14080" max="14081" width="11.42578125" style="4"/>
    <col min="14082" max="14082" width="32.42578125" style="4" customWidth="1"/>
    <col min="14083" max="14083" width="33.7109375" style="4" customWidth="1"/>
    <col min="14084" max="14084" width="30.7109375" style="4" customWidth="1"/>
    <col min="14085" max="14304" width="11.42578125" style="4"/>
    <col min="14305" max="14305" width="16.28515625" style="4" customWidth="1"/>
    <col min="14306" max="14306" width="19.7109375" style="4" customWidth="1"/>
    <col min="14307" max="14307" width="33.42578125" style="4" customWidth="1"/>
    <col min="14308" max="14308" width="25" style="4" customWidth="1"/>
    <col min="14309" max="14310" width="9.42578125" style="4" customWidth="1"/>
    <col min="14311" max="14311" width="25.7109375" style="4" customWidth="1"/>
    <col min="14312" max="14312" width="36.7109375" style="4" customWidth="1"/>
    <col min="14313" max="14313" width="50.7109375" style="4" customWidth="1"/>
    <col min="14314" max="14314" width="34.140625" style="4" customWidth="1"/>
    <col min="14315" max="14315" width="10.28515625" style="4" customWidth="1"/>
    <col min="14316" max="14316" width="11.5703125" style="4" customWidth="1"/>
    <col min="14317" max="14317" width="8.7109375" style="4" customWidth="1"/>
    <col min="14318" max="14318" width="7.7109375" style="4" customWidth="1"/>
    <col min="14319" max="14319" width="9" style="4" customWidth="1"/>
    <col min="14320" max="14320" width="10.28515625" style="4" customWidth="1"/>
    <col min="14321" max="14321" width="5" style="4" customWidth="1"/>
    <col min="14322" max="14322" width="11" style="4" customWidth="1"/>
    <col min="14323" max="14323" width="5.140625" style="4" bestFit="1" customWidth="1"/>
    <col min="14324" max="14324" width="10.85546875" style="4" customWidth="1"/>
    <col min="14325" max="14325" width="5.28515625" style="4" customWidth="1"/>
    <col min="14326" max="14326" width="10.7109375" style="4" customWidth="1"/>
    <col min="14327" max="14327" width="4.7109375" style="4" bestFit="1" customWidth="1"/>
    <col min="14328" max="14328" width="10.7109375" style="4" customWidth="1"/>
    <col min="14329" max="14329" width="8.28515625" style="4" customWidth="1"/>
    <col min="14330" max="14330" width="10.7109375" style="4" customWidth="1"/>
    <col min="14331" max="14331" width="19" style="4" customWidth="1"/>
    <col min="14332" max="14332" width="9.140625" style="4" customWidth="1"/>
    <col min="14333" max="14333" width="71.140625" style="4" customWidth="1"/>
    <col min="14334" max="14334" width="17.7109375" style="4" customWidth="1"/>
    <col min="14335" max="14335" width="75.85546875" style="4" customWidth="1"/>
    <col min="14336" max="14337" width="11.42578125" style="4"/>
    <col min="14338" max="14338" width="32.42578125" style="4" customWidth="1"/>
    <col min="14339" max="14339" width="33.7109375" style="4" customWidth="1"/>
    <col min="14340" max="14340" width="30.7109375" style="4" customWidth="1"/>
    <col min="14341" max="14560" width="11.42578125" style="4"/>
    <col min="14561" max="14561" width="16.28515625" style="4" customWidth="1"/>
    <col min="14562" max="14562" width="19.7109375" style="4" customWidth="1"/>
    <col min="14563" max="14563" width="33.42578125" style="4" customWidth="1"/>
    <col min="14564" max="14564" width="25" style="4" customWidth="1"/>
    <col min="14565" max="14566" width="9.42578125" style="4" customWidth="1"/>
    <col min="14567" max="14567" width="25.7109375" style="4" customWidth="1"/>
    <col min="14568" max="14568" width="36.7109375" style="4" customWidth="1"/>
    <col min="14569" max="14569" width="50.7109375" style="4" customWidth="1"/>
    <col min="14570" max="14570" width="34.140625" style="4" customWidth="1"/>
    <col min="14571" max="14571" width="10.28515625" style="4" customWidth="1"/>
    <col min="14572" max="14572" width="11.5703125" style="4" customWidth="1"/>
    <col min="14573" max="14573" width="8.7109375" style="4" customWidth="1"/>
    <col min="14574" max="14574" width="7.7109375" style="4" customWidth="1"/>
    <col min="14575" max="14575" width="9" style="4" customWidth="1"/>
    <col min="14576" max="14576" width="10.28515625" style="4" customWidth="1"/>
    <col min="14577" max="14577" width="5" style="4" customWidth="1"/>
    <col min="14578" max="14578" width="11" style="4" customWidth="1"/>
    <col min="14579" max="14579" width="5.140625" style="4" bestFit="1" customWidth="1"/>
    <col min="14580" max="14580" width="10.85546875" style="4" customWidth="1"/>
    <col min="14581" max="14581" width="5.28515625" style="4" customWidth="1"/>
    <col min="14582" max="14582" width="10.7109375" style="4" customWidth="1"/>
    <col min="14583" max="14583" width="4.7109375" style="4" bestFit="1" customWidth="1"/>
    <col min="14584" max="14584" width="10.7109375" style="4" customWidth="1"/>
    <col min="14585" max="14585" width="8.28515625" style="4" customWidth="1"/>
    <col min="14586" max="14586" width="10.7109375" style="4" customWidth="1"/>
    <col min="14587" max="14587" width="19" style="4" customWidth="1"/>
    <col min="14588" max="14588" width="9.140625" style="4" customWidth="1"/>
    <col min="14589" max="14589" width="71.140625" style="4" customWidth="1"/>
    <col min="14590" max="14590" width="17.7109375" style="4" customWidth="1"/>
    <col min="14591" max="14591" width="75.85546875" style="4" customWidth="1"/>
    <col min="14592" max="14593" width="11.42578125" style="4"/>
    <col min="14594" max="14594" width="32.42578125" style="4" customWidth="1"/>
    <col min="14595" max="14595" width="33.7109375" style="4" customWidth="1"/>
    <col min="14596" max="14596" width="30.7109375" style="4" customWidth="1"/>
    <col min="14597" max="14816" width="11.42578125" style="4"/>
    <col min="14817" max="14817" width="16.28515625" style="4" customWidth="1"/>
    <col min="14818" max="14818" width="19.7109375" style="4" customWidth="1"/>
    <col min="14819" max="14819" width="33.42578125" style="4" customWidth="1"/>
    <col min="14820" max="14820" width="25" style="4" customWidth="1"/>
    <col min="14821" max="14822" width="9.42578125" style="4" customWidth="1"/>
    <col min="14823" max="14823" width="25.7109375" style="4" customWidth="1"/>
    <col min="14824" max="14824" width="36.7109375" style="4" customWidth="1"/>
    <col min="14825" max="14825" width="50.7109375" style="4" customWidth="1"/>
    <col min="14826" max="14826" width="34.140625" style="4" customWidth="1"/>
    <col min="14827" max="14827" width="10.28515625" style="4" customWidth="1"/>
    <col min="14828" max="14828" width="11.5703125" style="4" customWidth="1"/>
    <col min="14829" max="14829" width="8.7109375" style="4" customWidth="1"/>
    <col min="14830" max="14830" width="7.7109375" style="4" customWidth="1"/>
    <col min="14831" max="14831" width="9" style="4" customWidth="1"/>
    <col min="14832" max="14832" width="10.28515625" style="4" customWidth="1"/>
    <col min="14833" max="14833" width="5" style="4" customWidth="1"/>
    <col min="14834" max="14834" width="11" style="4" customWidth="1"/>
    <col min="14835" max="14835" width="5.140625" style="4" bestFit="1" customWidth="1"/>
    <col min="14836" max="14836" width="10.85546875" style="4" customWidth="1"/>
    <col min="14837" max="14837" width="5.28515625" style="4" customWidth="1"/>
    <col min="14838" max="14838" width="10.7109375" style="4" customWidth="1"/>
    <col min="14839" max="14839" width="4.7109375" style="4" bestFit="1" customWidth="1"/>
    <col min="14840" max="14840" width="10.7109375" style="4" customWidth="1"/>
    <col min="14841" max="14841" width="8.28515625" style="4" customWidth="1"/>
    <col min="14842" max="14842" width="10.7109375" style="4" customWidth="1"/>
    <col min="14843" max="14843" width="19" style="4" customWidth="1"/>
    <col min="14844" max="14844" width="9.140625" style="4" customWidth="1"/>
    <col min="14845" max="14845" width="71.140625" style="4" customWidth="1"/>
    <col min="14846" max="14846" width="17.7109375" style="4" customWidth="1"/>
    <col min="14847" max="14847" width="75.85546875" style="4" customWidth="1"/>
    <col min="14848" max="14849" width="11.42578125" style="4"/>
    <col min="14850" max="14850" width="32.42578125" style="4" customWidth="1"/>
    <col min="14851" max="14851" width="33.7109375" style="4" customWidth="1"/>
    <col min="14852" max="14852" width="30.7109375" style="4" customWidth="1"/>
    <col min="14853" max="15072" width="11.42578125" style="4"/>
    <col min="15073" max="15073" width="16.28515625" style="4" customWidth="1"/>
    <col min="15074" max="15074" width="19.7109375" style="4" customWidth="1"/>
    <col min="15075" max="15075" width="33.42578125" style="4" customWidth="1"/>
    <col min="15076" max="15076" width="25" style="4" customWidth="1"/>
    <col min="15077" max="15078" width="9.42578125" style="4" customWidth="1"/>
    <col min="15079" max="15079" width="25.7109375" style="4" customWidth="1"/>
    <col min="15080" max="15080" width="36.7109375" style="4" customWidth="1"/>
    <col min="15081" max="15081" width="50.7109375" style="4" customWidth="1"/>
    <col min="15082" max="15082" width="34.140625" style="4" customWidth="1"/>
    <col min="15083" max="15083" width="10.28515625" style="4" customWidth="1"/>
    <col min="15084" max="15084" width="11.5703125" style="4" customWidth="1"/>
    <col min="15085" max="15085" width="8.7109375" style="4" customWidth="1"/>
    <col min="15086" max="15086" width="7.7109375" style="4" customWidth="1"/>
    <col min="15087" max="15087" width="9" style="4" customWidth="1"/>
    <col min="15088" max="15088" width="10.28515625" style="4" customWidth="1"/>
    <col min="15089" max="15089" width="5" style="4" customWidth="1"/>
    <col min="15090" max="15090" width="11" style="4" customWidth="1"/>
    <col min="15091" max="15091" width="5.140625" style="4" bestFit="1" customWidth="1"/>
    <col min="15092" max="15092" width="10.85546875" style="4" customWidth="1"/>
    <col min="15093" max="15093" width="5.28515625" style="4" customWidth="1"/>
    <col min="15094" max="15094" width="10.7109375" style="4" customWidth="1"/>
    <col min="15095" max="15095" width="4.7109375" style="4" bestFit="1" customWidth="1"/>
    <col min="15096" max="15096" width="10.7109375" style="4" customWidth="1"/>
    <col min="15097" max="15097" width="8.28515625" style="4" customWidth="1"/>
    <col min="15098" max="15098" width="10.7109375" style="4" customWidth="1"/>
    <col min="15099" max="15099" width="19" style="4" customWidth="1"/>
    <col min="15100" max="15100" width="9.140625" style="4" customWidth="1"/>
    <col min="15101" max="15101" width="71.140625" style="4" customWidth="1"/>
    <col min="15102" max="15102" width="17.7109375" style="4" customWidth="1"/>
    <col min="15103" max="15103" width="75.85546875" style="4" customWidth="1"/>
    <col min="15104" max="15105" width="11.42578125" style="4"/>
    <col min="15106" max="15106" width="32.42578125" style="4" customWidth="1"/>
    <col min="15107" max="15107" width="33.7109375" style="4" customWidth="1"/>
    <col min="15108" max="15108" width="30.7109375" style="4" customWidth="1"/>
    <col min="15109" max="15328" width="11.42578125" style="4"/>
    <col min="15329" max="15329" width="16.28515625" style="4" customWidth="1"/>
    <col min="15330" max="15330" width="19.7109375" style="4" customWidth="1"/>
    <col min="15331" max="15331" width="33.42578125" style="4" customWidth="1"/>
    <col min="15332" max="15332" width="25" style="4" customWidth="1"/>
    <col min="15333" max="15334" width="9.42578125" style="4" customWidth="1"/>
    <col min="15335" max="15335" width="25.7109375" style="4" customWidth="1"/>
    <col min="15336" max="15336" width="36.7109375" style="4" customWidth="1"/>
    <col min="15337" max="15337" width="50.7109375" style="4" customWidth="1"/>
    <col min="15338" max="15338" width="34.140625" style="4" customWidth="1"/>
    <col min="15339" max="15339" width="10.28515625" style="4" customWidth="1"/>
    <col min="15340" max="15340" width="11.5703125" style="4" customWidth="1"/>
    <col min="15341" max="15341" width="8.7109375" style="4" customWidth="1"/>
    <col min="15342" max="15342" width="7.7109375" style="4" customWidth="1"/>
    <col min="15343" max="15343" width="9" style="4" customWidth="1"/>
    <col min="15344" max="15344" width="10.28515625" style="4" customWidth="1"/>
    <col min="15345" max="15345" width="5" style="4" customWidth="1"/>
    <col min="15346" max="15346" width="11" style="4" customWidth="1"/>
    <col min="15347" max="15347" width="5.140625" style="4" bestFit="1" customWidth="1"/>
    <col min="15348" max="15348" width="10.85546875" style="4" customWidth="1"/>
    <col min="15349" max="15349" width="5.28515625" style="4" customWidth="1"/>
    <col min="15350" max="15350" width="10.7109375" style="4" customWidth="1"/>
    <col min="15351" max="15351" width="4.7109375" style="4" bestFit="1" customWidth="1"/>
    <col min="15352" max="15352" width="10.7109375" style="4" customWidth="1"/>
    <col min="15353" max="15353" width="8.28515625" style="4" customWidth="1"/>
    <col min="15354" max="15354" width="10.7109375" style="4" customWidth="1"/>
    <col min="15355" max="15355" width="19" style="4" customWidth="1"/>
    <col min="15356" max="15356" width="9.140625" style="4" customWidth="1"/>
    <col min="15357" max="15357" width="71.140625" style="4" customWidth="1"/>
    <col min="15358" max="15358" width="17.7109375" style="4" customWidth="1"/>
    <col min="15359" max="15359" width="75.85546875" style="4" customWidth="1"/>
    <col min="15360" max="15361" width="11.42578125" style="4"/>
    <col min="15362" max="15362" width="32.42578125" style="4" customWidth="1"/>
    <col min="15363" max="15363" width="33.7109375" style="4" customWidth="1"/>
    <col min="15364" max="15364" width="30.7109375" style="4" customWidth="1"/>
    <col min="15365" max="15584" width="11.42578125" style="4"/>
    <col min="15585" max="15585" width="16.28515625" style="4" customWidth="1"/>
    <col min="15586" max="15586" width="19.7109375" style="4" customWidth="1"/>
    <col min="15587" max="15587" width="33.42578125" style="4" customWidth="1"/>
    <col min="15588" max="15588" width="25" style="4" customWidth="1"/>
    <col min="15589" max="15590" width="9.42578125" style="4" customWidth="1"/>
    <col min="15591" max="15591" width="25.7109375" style="4" customWidth="1"/>
    <col min="15592" max="15592" width="36.7109375" style="4" customWidth="1"/>
    <col min="15593" max="15593" width="50.7109375" style="4" customWidth="1"/>
    <col min="15594" max="15594" width="34.140625" style="4" customWidth="1"/>
    <col min="15595" max="15595" width="10.28515625" style="4" customWidth="1"/>
    <col min="15596" max="15596" width="11.5703125" style="4" customWidth="1"/>
    <col min="15597" max="15597" width="8.7109375" style="4" customWidth="1"/>
    <col min="15598" max="15598" width="7.7109375" style="4" customWidth="1"/>
    <col min="15599" max="15599" width="9" style="4" customWidth="1"/>
    <col min="15600" max="15600" width="10.28515625" style="4" customWidth="1"/>
    <col min="15601" max="15601" width="5" style="4" customWidth="1"/>
    <col min="15602" max="15602" width="11" style="4" customWidth="1"/>
    <col min="15603" max="15603" width="5.140625" style="4" bestFit="1" customWidth="1"/>
    <col min="15604" max="15604" width="10.85546875" style="4" customWidth="1"/>
    <col min="15605" max="15605" width="5.28515625" style="4" customWidth="1"/>
    <col min="15606" max="15606" width="10.7109375" style="4" customWidth="1"/>
    <col min="15607" max="15607" width="4.7109375" style="4" bestFit="1" customWidth="1"/>
    <col min="15608" max="15608" width="10.7109375" style="4" customWidth="1"/>
    <col min="15609" max="15609" width="8.28515625" style="4" customWidth="1"/>
    <col min="15610" max="15610" width="10.7109375" style="4" customWidth="1"/>
    <col min="15611" max="15611" width="19" style="4" customWidth="1"/>
    <col min="15612" max="15612" width="9.140625" style="4" customWidth="1"/>
    <col min="15613" max="15613" width="71.140625" style="4" customWidth="1"/>
    <col min="15614" max="15614" width="17.7109375" style="4" customWidth="1"/>
    <col min="15615" max="15615" width="75.85546875" style="4" customWidth="1"/>
    <col min="15616" max="15617" width="11.42578125" style="4"/>
    <col min="15618" max="15618" width="32.42578125" style="4" customWidth="1"/>
    <col min="15619" max="15619" width="33.7109375" style="4" customWidth="1"/>
    <col min="15620" max="15620" width="30.7109375" style="4" customWidth="1"/>
    <col min="15621" max="15840" width="11.42578125" style="4"/>
    <col min="15841" max="15841" width="16.28515625" style="4" customWidth="1"/>
    <col min="15842" max="15842" width="19.7109375" style="4" customWidth="1"/>
    <col min="15843" max="15843" width="33.42578125" style="4" customWidth="1"/>
    <col min="15844" max="15844" width="25" style="4" customWidth="1"/>
    <col min="15845" max="15846" width="9.42578125" style="4" customWidth="1"/>
    <col min="15847" max="15847" width="25.7109375" style="4" customWidth="1"/>
    <col min="15848" max="15848" width="36.7109375" style="4" customWidth="1"/>
    <col min="15849" max="15849" width="50.7109375" style="4" customWidth="1"/>
    <col min="15850" max="15850" width="34.140625" style="4" customWidth="1"/>
    <col min="15851" max="15851" width="10.28515625" style="4" customWidth="1"/>
    <col min="15852" max="15852" width="11.5703125" style="4" customWidth="1"/>
    <col min="15853" max="15853" width="8.7109375" style="4" customWidth="1"/>
    <col min="15854" max="15854" width="7.7109375" style="4" customWidth="1"/>
    <col min="15855" max="15855" width="9" style="4" customWidth="1"/>
    <col min="15856" max="15856" width="10.28515625" style="4" customWidth="1"/>
    <col min="15857" max="15857" width="5" style="4" customWidth="1"/>
    <col min="15858" max="15858" width="11" style="4" customWidth="1"/>
    <col min="15859" max="15859" width="5.140625" style="4" bestFit="1" customWidth="1"/>
    <col min="15860" max="15860" width="10.85546875" style="4" customWidth="1"/>
    <col min="15861" max="15861" width="5.28515625" style="4" customWidth="1"/>
    <col min="15862" max="15862" width="10.7109375" style="4" customWidth="1"/>
    <col min="15863" max="15863" width="4.7109375" style="4" bestFit="1" customWidth="1"/>
    <col min="15864" max="15864" width="10.7109375" style="4" customWidth="1"/>
    <col min="15865" max="15865" width="8.28515625" style="4" customWidth="1"/>
    <col min="15866" max="15866" width="10.7109375" style="4" customWidth="1"/>
    <col min="15867" max="15867" width="19" style="4" customWidth="1"/>
    <col min="15868" max="15868" width="9.140625" style="4" customWidth="1"/>
    <col min="15869" max="15869" width="71.140625" style="4" customWidth="1"/>
    <col min="15870" max="15870" width="17.7109375" style="4" customWidth="1"/>
    <col min="15871" max="15871" width="75.85546875" style="4" customWidth="1"/>
    <col min="15872" max="15873" width="11.42578125" style="4"/>
    <col min="15874" max="15874" width="32.42578125" style="4" customWidth="1"/>
    <col min="15875" max="15875" width="33.7109375" style="4" customWidth="1"/>
    <col min="15876" max="15876" width="30.7109375" style="4" customWidth="1"/>
    <col min="15877" max="16096" width="11.42578125" style="4"/>
    <col min="16097" max="16097" width="16.28515625" style="4" customWidth="1"/>
    <col min="16098" max="16098" width="19.7109375" style="4" customWidth="1"/>
    <col min="16099" max="16099" width="33.42578125" style="4" customWidth="1"/>
    <col min="16100" max="16100" width="25" style="4" customWidth="1"/>
    <col min="16101" max="16102" width="9.42578125" style="4" customWidth="1"/>
    <col min="16103" max="16103" width="25.7109375" style="4" customWidth="1"/>
    <col min="16104" max="16104" width="36.7109375" style="4" customWidth="1"/>
    <col min="16105" max="16105" width="50.7109375" style="4" customWidth="1"/>
    <col min="16106" max="16106" width="34.140625" style="4" customWidth="1"/>
    <col min="16107" max="16107" width="10.28515625" style="4" customWidth="1"/>
    <col min="16108" max="16108" width="11.5703125" style="4" customWidth="1"/>
    <col min="16109" max="16109" width="8.7109375" style="4" customWidth="1"/>
    <col min="16110" max="16110" width="7.7109375" style="4" customWidth="1"/>
    <col min="16111" max="16111" width="9" style="4" customWidth="1"/>
    <col min="16112" max="16112" width="10.28515625" style="4" customWidth="1"/>
    <col min="16113" max="16113" width="5" style="4" customWidth="1"/>
    <col min="16114" max="16114" width="11" style="4" customWidth="1"/>
    <col min="16115" max="16115" width="5.140625" style="4" bestFit="1" customWidth="1"/>
    <col min="16116" max="16116" width="10.85546875" style="4" customWidth="1"/>
    <col min="16117" max="16117" width="5.28515625" style="4" customWidth="1"/>
    <col min="16118" max="16118" width="10.7109375" style="4" customWidth="1"/>
    <col min="16119" max="16119" width="4.7109375" style="4" bestFit="1" customWidth="1"/>
    <col min="16120" max="16120" width="10.7109375" style="4" customWidth="1"/>
    <col min="16121" max="16121" width="8.28515625" style="4" customWidth="1"/>
    <col min="16122" max="16122" width="10.7109375" style="4" customWidth="1"/>
    <col min="16123" max="16123" width="19" style="4" customWidth="1"/>
    <col min="16124" max="16124" width="9.140625" style="4" customWidth="1"/>
    <col min="16125" max="16125" width="71.140625" style="4" customWidth="1"/>
    <col min="16126" max="16126" width="17.7109375" style="4" customWidth="1"/>
    <col min="16127" max="16127" width="75.85546875" style="4" customWidth="1"/>
    <col min="16128" max="16129" width="11.42578125" style="4"/>
    <col min="16130" max="16130" width="32.42578125" style="4" customWidth="1"/>
    <col min="16131" max="16131" width="33.7109375" style="4" customWidth="1"/>
    <col min="16132" max="16132" width="30.7109375" style="4" customWidth="1"/>
    <col min="16133" max="16347" width="11.42578125" style="4"/>
    <col min="16348" max="16368" width="11.42578125" style="4" customWidth="1"/>
    <col min="16369" max="16384" width="11.42578125" style="4"/>
  </cols>
  <sheetData>
    <row r="1" spans="1:33" s="6" customFormat="1" ht="8.25" customHeight="1" x14ac:dyDescent="0.2">
      <c r="E1" s="7"/>
      <c r="H1" s="7"/>
      <c r="I1" s="7"/>
      <c r="W1" s="29"/>
    </row>
    <row r="2" spans="1:33" s="6" customFormat="1" ht="91.5" customHeight="1" x14ac:dyDescent="0.2">
      <c r="A2" s="86" t="s">
        <v>33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8"/>
    </row>
    <row r="3" spans="1:33" s="6" customFormat="1" ht="4.9000000000000004" customHeight="1" x14ac:dyDescent="0.2">
      <c r="E3" s="7"/>
      <c r="H3" s="7"/>
      <c r="I3" s="7"/>
      <c r="W3" s="29"/>
    </row>
    <row r="5" spans="1:33" x14ac:dyDescent="0.25">
      <c r="A5" s="142" t="s">
        <v>34</v>
      </c>
      <c r="B5" s="90"/>
      <c r="C5" s="90"/>
      <c r="D5" s="91" t="s">
        <v>239</v>
      </c>
      <c r="E5" s="92"/>
      <c r="F5" s="93"/>
      <c r="H5" s="85" t="s">
        <v>35</v>
      </c>
      <c r="I5" s="94">
        <v>43191</v>
      </c>
      <c r="J5" s="95"/>
    </row>
    <row r="6" spans="1:33" ht="16.5" thickBot="1" x14ac:dyDescent="0.3"/>
    <row r="7" spans="1:33" s="15" customFormat="1" ht="30" customHeight="1" x14ac:dyDescent="0.25">
      <c r="A7" s="96" t="s">
        <v>0</v>
      </c>
      <c r="B7" s="143" t="s">
        <v>14</v>
      </c>
      <c r="C7" s="96" t="s">
        <v>5</v>
      </c>
      <c r="D7" s="143" t="s">
        <v>53</v>
      </c>
      <c r="E7" s="143" t="s">
        <v>15</v>
      </c>
      <c r="F7" s="101" t="s">
        <v>1</v>
      </c>
      <c r="G7" s="101"/>
      <c r="H7" s="101" t="s">
        <v>18</v>
      </c>
      <c r="I7" s="130" t="s">
        <v>6</v>
      </c>
      <c r="J7" s="131"/>
      <c r="K7" s="152"/>
      <c r="L7" s="106" t="s">
        <v>2</v>
      </c>
      <c r="M7" s="107"/>
      <c r="N7" s="107"/>
      <c r="O7" s="107"/>
      <c r="P7" s="107"/>
      <c r="Q7" s="107"/>
      <c r="R7" s="107"/>
      <c r="S7" s="107"/>
      <c r="T7" s="107"/>
      <c r="U7" s="144"/>
      <c r="V7" s="148" t="s">
        <v>10</v>
      </c>
      <c r="W7" s="118" t="s">
        <v>19</v>
      </c>
      <c r="X7" s="118"/>
      <c r="Y7" s="118"/>
      <c r="Z7" s="119" t="s">
        <v>54</v>
      </c>
      <c r="AA7" s="124" t="s">
        <v>7</v>
      </c>
      <c r="AB7" s="124"/>
      <c r="AC7" s="124"/>
      <c r="AD7" s="124"/>
      <c r="AE7" s="149"/>
      <c r="AF7" s="102" t="s">
        <v>120</v>
      </c>
    </row>
    <row r="8" spans="1:33" s="15" customFormat="1" ht="25.5" customHeight="1" x14ac:dyDescent="0.25">
      <c r="A8" s="96"/>
      <c r="B8" s="98"/>
      <c r="C8" s="96"/>
      <c r="D8" s="98"/>
      <c r="E8" s="98"/>
      <c r="F8" s="101"/>
      <c r="G8" s="101"/>
      <c r="H8" s="101"/>
      <c r="I8" s="153"/>
      <c r="J8" s="134"/>
      <c r="K8" s="154"/>
      <c r="L8" s="145"/>
      <c r="M8" s="110"/>
      <c r="N8" s="110"/>
      <c r="O8" s="110"/>
      <c r="P8" s="110"/>
      <c r="Q8" s="110"/>
      <c r="R8" s="110"/>
      <c r="S8" s="110"/>
      <c r="T8" s="110"/>
      <c r="U8" s="146"/>
      <c r="V8" s="116"/>
      <c r="W8" s="118"/>
      <c r="X8" s="118"/>
      <c r="Y8" s="118"/>
      <c r="Z8" s="120"/>
      <c r="AA8" s="126"/>
      <c r="AB8" s="126"/>
      <c r="AC8" s="126"/>
      <c r="AD8" s="126"/>
      <c r="AE8" s="150"/>
      <c r="AF8" s="102"/>
    </row>
    <row r="9" spans="1:33" s="15" customFormat="1" ht="25.5" customHeight="1" x14ac:dyDescent="0.25">
      <c r="A9" s="96"/>
      <c r="B9" s="98"/>
      <c r="C9" s="96"/>
      <c r="D9" s="98"/>
      <c r="E9" s="98"/>
      <c r="F9" s="101"/>
      <c r="G9" s="101"/>
      <c r="H9" s="101"/>
      <c r="I9" s="153"/>
      <c r="J9" s="134"/>
      <c r="K9" s="154"/>
      <c r="L9" s="112"/>
      <c r="M9" s="113"/>
      <c r="N9" s="113"/>
      <c r="O9" s="113"/>
      <c r="P9" s="113"/>
      <c r="Q9" s="113"/>
      <c r="R9" s="113"/>
      <c r="S9" s="113"/>
      <c r="T9" s="113"/>
      <c r="U9" s="147"/>
      <c r="V9" s="116"/>
      <c r="W9" s="118"/>
      <c r="X9" s="118"/>
      <c r="Y9" s="118"/>
      <c r="Z9" s="120"/>
      <c r="AA9" s="128"/>
      <c r="AB9" s="128"/>
      <c r="AC9" s="128"/>
      <c r="AD9" s="128"/>
      <c r="AE9" s="151"/>
      <c r="AF9" s="102"/>
    </row>
    <row r="10" spans="1:33" s="15" customFormat="1" ht="164.25" x14ac:dyDescent="0.25">
      <c r="A10" s="96"/>
      <c r="B10" s="99"/>
      <c r="C10" s="96"/>
      <c r="D10" s="99"/>
      <c r="E10" s="99"/>
      <c r="F10" s="83" t="s">
        <v>3</v>
      </c>
      <c r="G10" s="83" t="s">
        <v>4</v>
      </c>
      <c r="H10" s="101"/>
      <c r="I10" s="44" t="s">
        <v>23</v>
      </c>
      <c r="J10" s="44" t="s">
        <v>24</v>
      </c>
      <c r="K10" s="44" t="s">
        <v>25</v>
      </c>
      <c r="L10" s="104" t="s">
        <v>32</v>
      </c>
      <c r="M10" s="104"/>
      <c r="N10" s="104" t="s">
        <v>26</v>
      </c>
      <c r="O10" s="104"/>
      <c r="P10" s="104" t="s">
        <v>27</v>
      </c>
      <c r="Q10" s="104"/>
      <c r="R10" s="104" t="s">
        <v>28</v>
      </c>
      <c r="S10" s="104"/>
      <c r="T10" s="104" t="s">
        <v>29</v>
      </c>
      <c r="U10" s="105"/>
      <c r="V10" s="117"/>
      <c r="W10" s="16" t="s">
        <v>20</v>
      </c>
      <c r="X10" s="16" t="s">
        <v>21</v>
      </c>
      <c r="Y10" s="16" t="s">
        <v>22</v>
      </c>
      <c r="Z10" s="121"/>
      <c r="AA10" s="17" t="s">
        <v>8</v>
      </c>
      <c r="AB10" s="17" t="s">
        <v>9</v>
      </c>
      <c r="AC10" s="17" t="s">
        <v>30</v>
      </c>
      <c r="AD10" s="17" t="s">
        <v>36</v>
      </c>
      <c r="AE10" s="17" t="s">
        <v>31</v>
      </c>
      <c r="AF10" s="103"/>
    </row>
    <row r="11" spans="1:33" s="36" customFormat="1" ht="210" x14ac:dyDescent="0.25">
      <c r="A11" s="122" t="s">
        <v>205</v>
      </c>
      <c r="B11" s="122" t="s">
        <v>206</v>
      </c>
      <c r="C11" s="123" t="s">
        <v>210</v>
      </c>
      <c r="D11" s="123" t="s">
        <v>207</v>
      </c>
      <c r="E11" s="82" t="s">
        <v>104</v>
      </c>
      <c r="F11" s="82" t="s">
        <v>52</v>
      </c>
      <c r="G11" s="38" t="s">
        <v>55</v>
      </c>
      <c r="H11" s="38" t="s">
        <v>126</v>
      </c>
      <c r="I11" s="27" t="s">
        <v>113</v>
      </c>
      <c r="J11" s="28" t="s">
        <v>114</v>
      </c>
      <c r="K11" s="27" t="s">
        <v>115</v>
      </c>
      <c r="L11" s="22">
        <v>2</v>
      </c>
      <c r="M11" s="23" t="str">
        <f t="shared" ref="M11:M32" si="0">+IF(L11="","Bajo",IF(L11=2,"Medio",IF(L11=6,"Alto",IF(L11=10,"Muy Alto",""))))</f>
        <v>Medio</v>
      </c>
      <c r="N11" s="22">
        <v>1</v>
      </c>
      <c r="O11" s="23" t="str">
        <f t="shared" ref="O11:O32" si="1">+IF(N11=0,"",IF(N11=1,"Esporádica",IF(N11=2,"Ocasional",IF(N11=3,"Frecuente",IF(N11=4,"Continua","")))))</f>
        <v>Esporádica</v>
      </c>
      <c r="P11" s="24">
        <f t="shared" ref="P11:P32" si="2">+IF(L11="",N11,(N11*L11))</f>
        <v>2</v>
      </c>
      <c r="Q11" s="24" t="str">
        <f t="shared" ref="Q11:Q32" si="3">+IF(P11=0,"",IF(P11&lt;5,"Bajo",IF(P11&lt;9,"Medio",IF(P11&lt;21,"Alto",IF(P11&lt;41,"Muy Alto","")))))</f>
        <v>Bajo</v>
      </c>
      <c r="R11" s="22">
        <v>10</v>
      </c>
      <c r="S11" s="23" t="str">
        <f t="shared" ref="S11:S32" si="4">+IF(R11=0,"",IF(R11&lt;11,"Leve",IF(R11&lt;26,"Grave",IF(R11&lt;61,"Muy Grave",IF(R11&lt;101,"Muerte","")))))</f>
        <v>Leve</v>
      </c>
      <c r="T11" s="24">
        <f t="shared" ref="T11:T32" si="5">+R11*P11</f>
        <v>20</v>
      </c>
      <c r="U11" s="24" t="str">
        <f t="shared" ref="U11:U32" si="6">+IF(T11=0,"",IF(T11&lt;21,"IV",IF(T11&lt;121,"III",IF(T11&lt;501,"II",IF(T11&lt;4001,"I","")))))</f>
        <v>IV</v>
      </c>
      <c r="V11" s="25" t="str">
        <f t="shared" ref="V11:V32" si="7">+IF(U11=0,"",IF(U11="I","No Aceptable",IF(U11="II","No Aceptable  o Aceptable con control específico",IF(U11="III","Mejorable",IF(U11="IV","Aceptable","")))))</f>
        <v>Aceptable</v>
      </c>
      <c r="W11" s="60">
        <v>1</v>
      </c>
      <c r="X11" s="60"/>
      <c r="Y11" s="23">
        <f>+W11+X11</f>
        <v>1</v>
      </c>
      <c r="Z11" s="82" t="s">
        <v>104</v>
      </c>
      <c r="AA11" s="41" t="s">
        <v>112</v>
      </c>
      <c r="AB11" s="41" t="s">
        <v>112</v>
      </c>
      <c r="AC11" s="35" t="s">
        <v>127</v>
      </c>
      <c r="AD11" s="35" t="s">
        <v>128</v>
      </c>
      <c r="AE11" s="35" t="s">
        <v>129</v>
      </c>
      <c r="AF11" s="40" t="s">
        <v>240</v>
      </c>
    </row>
    <row r="12" spans="1:33" s="36" customFormat="1" ht="150" x14ac:dyDescent="0.25">
      <c r="A12" s="122"/>
      <c r="B12" s="122"/>
      <c r="C12" s="123"/>
      <c r="D12" s="123"/>
      <c r="E12" s="82" t="s">
        <v>104</v>
      </c>
      <c r="F12" s="82" t="s">
        <v>52</v>
      </c>
      <c r="G12" s="38" t="s">
        <v>57</v>
      </c>
      <c r="H12" s="38" t="s">
        <v>176</v>
      </c>
      <c r="I12" s="27" t="s">
        <v>177</v>
      </c>
      <c r="J12" s="28" t="s">
        <v>114</v>
      </c>
      <c r="K12" s="27" t="s">
        <v>115</v>
      </c>
      <c r="L12" s="22">
        <v>2</v>
      </c>
      <c r="M12" s="23" t="str">
        <f t="shared" si="0"/>
        <v>Medio</v>
      </c>
      <c r="N12" s="22">
        <v>1</v>
      </c>
      <c r="O12" s="23" t="str">
        <f t="shared" si="1"/>
        <v>Esporádica</v>
      </c>
      <c r="P12" s="24">
        <f t="shared" si="2"/>
        <v>2</v>
      </c>
      <c r="Q12" s="24" t="str">
        <f t="shared" si="3"/>
        <v>Bajo</v>
      </c>
      <c r="R12" s="22">
        <v>10</v>
      </c>
      <c r="S12" s="23" t="str">
        <f t="shared" si="4"/>
        <v>Leve</v>
      </c>
      <c r="T12" s="24">
        <f t="shared" si="5"/>
        <v>20</v>
      </c>
      <c r="U12" s="24" t="str">
        <f t="shared" si="6"/>
        <v>IV</v>
      </c>
      <c r="V12" s="25" t="str">
        <f t="shared" si="7"/>
        <v>Aceptable</v>
      </c>
      <c r="W12" s="60">
        <v>1</v>
      </c>
      <c r="X12" s="60"/>
      <c r="Y12" s="23">
        <f t="shared" ref="Y12:Y32" si="8">+W12+X12</f>
        <v>1</v>
      </c>
      <c r="Z12" s="82" t="s">
        <v>105</v>
      </c>
      <c r="AA12" s="41" t="s">
        <v>112</v>
      </c>
      <c r="AB12" s="41" t="s">
        <v>112</v>
      </c>
      <c r="AC12" s="35" t="s">
        <v>127</v>
      </c>
      <c r="AD12" s="35" t="s">
        <v>128</v>
      </c>
      <c r="AE12" s="35" t="s">
        <v>129</v>
      </c>
      <c r="AF12" s="40" t="s">
        <v>240</v>
      </c>
    </row>
    <row r="13" spans="1:33" s="36" customFormat="1" ht="210" x14ac:dyDescent="0.25">
      <c r="A13" s="122"/>
      <c r="B13" s="122"/>
      <c r="C13" s="123"/>
      <c r="D13" s="123"/>
      <c r="E13" s="82" t="s">
        <v>104</v>
      </c>
      <c r="F13" s="82" t="s">
        <v>52</v>
      </c>
      <c r="G13" s="38" t="s">
        <v>58</v>
      </c>
      <c r="H13" s="38" t="s">
        <v>126</v>
      </c>
      <c r="I13" s="27" t="s">
        <v>113</v>
      </c>
      <c r="J13" s="28" t="s">
        <v>114</v>
      </c>
      <c r="K13" s="27" t="s">
        <v>115</v>
      </c>
      <c r="L13" s="22">
        <v>2</v>
      </c>
      <c r="M13" s="23" t="str">
        <f t="shared" si="0"/>
        <v>Medio</v>
      </c>
      <c r="N13" s="22">
        <v>1</v>
      </c>
      <c r="O13" s="23" t="str">
        <f t="shared" si="1"/>
        <v>Esporádica</v>
      </c>
      <c r="P13" s="24">
        <f t="shared" si="2"/>
        <v>2</v>
      </c>
      <c r="Q13" s="24" t="str">
        <f t="shared" si="3"/>
        <v>Bajo</v>
      </c>
      <c r="R13" s="22">
        <v>10</v>
      </c>
      <c r="S13" s="23" t="str">
        <f t="shared" si="4"/>
        <v>Leve</v>
      </c>
      <c r="T13" s="24">
        <f t="shared" si="5"/>
        <v>20</v>
      </c>
      <c r="U13" s="24" t="str">
        <f t="shared" si="6"/>
        <v>IV</v>
      </c>
      <c r="V13" s="25" t="str">
        <f t="shared" si="7"/>
        <v>Aceptable</v>
      </c>
      <c r="W13" s="60">
        <v>1</v>
      </c>
      <c r="X13" s="60"/>
      <c r="Y13" s="23">
        <f t="shared" si="8"/>
        <v>1</v>
      </c>
      <c r="Z13" s="82" t="s">
        <v>104</v>
      </c>
      <c r="AA13" s="41" t="s">
        <v>112</v>
      </c>
      <c r="AB13" s="41" t="s">
        <v>112</v>
      </c>
      <c r="AC13" s="35" t="s">
        <v>127</v>
      </c>
      <c r="AD13" s="35" t="s">
        <v>128</v>
      </c>
      <c r="AE13" s="35" t="s">
        <v>129</v>
      </c>
      <c r="AF13" s="40" t="s">
        <v>240</v>
      </c>
    </row>
    <row r="14" spans="1:33" s="36" customFormat="1" ht="210" x14ac:dyDescent="0.25">
      <c r="A14" s="122"/>
      <c r="B14" s="122"/>
      <c r="C14" s="123"/>
      <c r="D14" s="123"/>
      <c r="E14" s="82" t="s">
        <v>104</v>
      </c>
      <c r="F14" s="82" t="s">
        <v>52</v>
      </c>
      <c r="G14" s="38" t="s">
        <v>59</v>
      </c>
      <c r="H14" s="38" t="s">
        <v>126</v>
      </c>
      <c r="I14" s="27" t="s">
        <v>113</v>
      </c>
      <c r="J14" s="28" t="s">
        <v>114</v>
      </c>
      <c r="K14" s="27" t="s">
        <v>115</v>
      </c>
      <c r="L14" s="22"/>
      <c r="M14" s="23" t="str">
        <f t="shared" si="0"/>
        <v>Bajo</v>
      </c>
      <c r="N14" s="22">
        <v>1</v>
      </c>
      <c r="O14" s="23" t="str">
        <f t="shared" si="1"/>
        <v>Esporádica</v>
      </c>
      <c r="P14" s="24">
        <f t="shared" si="2"/>
        <v>1</v>
      </c>
      <c r="Q14" s="24" t="str">
        <f t="shared" si="3"/>
        <v>Bajo</v>
      </c>
      <c r="R14" s="22">
        <v>25</v>
      </c>
      <c r="S14" s="23" t="str">
        <f t="shared" si="4"/>
        <v>Grave</v>
      </c>
      <c r="T14" s="24">
        <f t="shared" si="5"/>
        <v>25</v>
      </c>
      <c r="U14" s="24" t="str">
        <f t="shared" si="6"/>
        <v>III</v>
      </c>
      <c r="V14" s="25" t="str">
        <f t="shared" si="7"/>
        <v>Mejorable</v>
      </c>
      <c r="W14" s="60">
        <v>1</v>
      </c>
      <c r="X14" s="60"/>
      <c r="Y14" s="23">
        <f t="shared" si="8"/>
        <v>1</v>
      </c>
      <c r="Z14" s="82" t="s">
        <v>104</v>
      </c>
      <c r="AA14" s="41" t="s">
        <v>112</v>
      </c>
      <c r="AB14" s="41" t="s">
        <v>112</v>
      </c>
      <c r="AC14" s="35" t="s">
        <v>127</v>
      </c>
      <c r="AD14" s="35" t="s">
        <v>128</v>
      </c>
      <c r="AE14" s="35" t="s">
        <v>129</v>
      </c>
      <c r="AF14" s="40" t="s">
        <v>240</v>
      </c>
    </row>
    <row r="15" spans="1:33" s="36" customFormat="1" ht="330" x14ac:dyDescent="0.25">
      <c r="A15" s="122"/>
      <c r="B15" s="122"/>
      <c r="C15" s="123"/>
      <c r="D15" s="123"/>
      <c r="E15" s="82" t="s">
        <v>104</v>
      </c>
      <c r="F15" s="82" t="s">
        <v>61</v>
      </c>
      <c r="G15" s="38" t="s">
        <v>97</v>
      </c>
      <c r="H15" s="38" t="s">
        <v>187</v>
      </c>
      <c r="I15" s="8" t="s">
        <v>39</v>
      </c>
      <c r="J15" s="8" t="s">
        <v>47</v>
      </c>
      <c r="K15" s="8" t="s">
        <v>117</v>
      </c>
      <c r="L15" s="22">
        <v>2</v>
      </c>
      <c r="M15" s="23" t="str">
        <f t="shared" si="0"/>
        <v>Medio</v>
      </c>
      <c r="N15" s="22">
        <v>3</v>
      </c>
      <c r="O15" s="23" t="str">
        <f t="shared" si="1"/>
        <v>Frecuente</v>
      </c>
      <c r="P15" s="24">
        <f t="shared" si="2"/>
        <v>6</v>
      </c>
      <c r="Q15" s="24" t="str">
        <f t="shared" si="3"/>
        <v>Medio</v>
      </c>
      <c r="R15" s="22">
        <v>10</v>
      </c>
      <c r="S15" s="23" t="str">
        <f t="shared" si="4"/>
        <v>Leve</v>
      </c>
      <c r="T15" s="24">
        <f t="shared" si="5"/>
        <v>60</v>
      </c>
      <c r="U15" s="24" t="str">
        <f t="shared" si="6"/>
        <v>III</v>
      </c>
      <c r="V15" s="25" t="str">
        <f t="shared" si="7"/>
        <v>Mejorable</v>
      </c>
      <c r="W15" s="60">
        <v>1</v>
      </c>
      <c r="X15" s="60"/>
      <c r="Y15" s="23">
        <f t="shared" si="8"/>
        <v>1</v>
      </c>
      <c r="Z15" s="82" t="s">
        <v>105</v>
      </c>
      <c r="AA15" s="41" t="s">
        <v>112</v>
      </c>
      <c r="AB15" s="48" t="s">
        <v>131</v>
      </c>
      <c r="AC15" s="48" t="s">
        <v>132</v>
      </c>
      <c r="AD15" s="48" t="s">
        <v>133</v>
      </c>
      <c r="AE15" s="41" t="s">
        <v>112</v>
      </c>
      <c r="AF15" s="48" t="s">
        <v>134</v>
      </c>
      <c r="AG15" s="64"/>
    </row>
    <row r="16" spans="1:33" s="36" customFormat="1" ht="330" x14ac:dyDescent="0.25">
      <c r="A16" s="122"/>
      <c r="B16" s="122"/>
      <c r="C16" s="123"/>
      <c r="D16" s="123"/>
      <c r="E16" s="82" t="s">
        <v>104</v>
      </c>
      <c r="F16" s="82" t="s">
        <v>61</v>
      </c>
      <c r="G16" s="38" t="s">
        <v>64</v>
      </c>
      <c r="H16" s="38" t="s">
        <v>187</v>
      </c>
      <c r="I16" s="8" t="s">
        <v>39</v>
      </c>
      <c r="J16" s="8" t="s">
        <v>190</v>
      </c>
      <c r="K16" s="8" t="s">
        <v>178</v>
      </c>
      <c r="L16" s="22">
        <v>2</v>
      </c>
      <c r="M16" s="23" t="str">
        <f t="shared" si="0"/>
        <v>Medio</v>
      </c>
      <c r="N16" s="22">
        <v>3</v>
      </c>
      <c r="O16" s="23" t="str">
        <f t="shared" si="1"/>
        <v>Frecuente</v>
      </c>
      <c r="P16" s="24">
        <f t="shared" si="2"/>
        <v>6</v>
      </c>
      <c r="Q16" s="24" t="str">
        <f t="shared" si="3"/>
        <v>Medio</v>
      </c>
      <c r="R16" s="22">
        <v>25</v>
      </c>
      <c r="S16" s="23" t="str">
        <f t="shared" si="4"/>
        <v>Grave</v>
      </c>
      <c r="T16" s="24">
        <f t="shared" si="5"/>
        <v>150</v>
      </c>
      <c r="U16" s="24" t="str">
        <f t="shared" si="6"/>
        <v>II</v>
      </c>
      <c r="V16" s="25" t="str">
        <f t="shared" si="7"/>
        <v>No Aceptable  o Aceptable con control específico</v>
      </c>
      <c r="W16" s="60">
        <v>1</v>
      </c>
      <c r="X16" s="60"/>
      <c r="Y16" s="23">
        <f t="shared" si="8"/>
        <v>1</v>
      </c>
      <c r="Z16" s="82" t="s">
        <v>104</v>
      </c>
      <c r="AA16" s="41" t="s">
        <v>112</v>
      </c>
      <c r="AB16" s="41" t="s">
        <v>112</v>
      </c>
      <c r="AC16" s="48" t="s">
        <v>189</v>
      </c>
      <c r="AD16" s="48" t="s">
        <v>133</v>
      </c>
      <c r="AE16" s="41" t="s">
        <v>112</v>
      </c>
      <c r="AF16" s="48" t="s">
        <v>134</v>
      </c>
      <c r="AG16" s="64"/>
    </row>
    <row r="17" spans="1:33" s="36" customFormat="1" ht="330" x14ac:dyDescent="0.25">
      <c r="A17" s="122"/>
      <c r="B17" s="122"/>
      <c r="C17" s="123"/>
      <c r="D17" s="123"/>
      <c r="E17" s="82" t="s">
        <v>104</v>
      </c>
      <c r="F17" s="82" t="s">
        <v>61</v>
      </c>
      <c r="G17" s="38" t="s">
        <v>63</v>
      </c>
      <c r="H17" s="38" t="s">
        <v>135</v>
      </c>
      <c r="I17" s="8" t="s">
        <v>39</v>
      </c>
      <c r="J17" s="8" t="s">
        <v>136</v>
      </c>
      <c r="K17" s="8" t="s">
        <v>117</v>
      </c>
      <c r="L17" s="22">
        <v>2</v>
      </c>
      <c r="M17" s="23" t="str">
        <f t="shared" si="0"/>
        <v>Medio</v>
      </c>
      <c r="N17" s="22">
        <v>3</v>
      </c>
      <c r="O17" s="23" t="str">
        <f t="shared" si="1"/>
        <v>Frecuente</v>
      </c>
      <c r="P17" s="24">
        <f t="shared" si="2"/>
        <v>6</v>
      </c>
      <c r="Q17" s="24" t="str">
        <f t="shared" si="3"/>
        <v>Medio</v>
      </c>
      <c r="R17" s="22">
        <v>25</v>
      </c>
      <c r="S17" s="23" t="str">
        <f t="shared" si="4"/>
        <v>Grave</v>
      </c>
      <c r="T17" s="24">
        <f t="shared" si="5"/>
        <v>150</v>
      </c>
      <c r="U17" s="24" t="str">
        <f t="shared" si="6"/>
        <v>II</v>
      </c>
      <c r="V17" s="25" t="str">
        <f t="shared" si="7"/>
        <v>No Aceptable  o Aceptable con control específico</v>
      </c>
      <c r="W17" s="60">
        <v>1</v>
      </c>
      <c r="X17" s="60"/>
      <c r="Y17" s="23">
        <f t="shared" si="8"/>
        <v>1</v>
      </c>
      <c r="Z17" s="82" t="s">
        <v>104</v>
      </c>
      <c r="AA17" s="41" t="s">
        <v>112</v>
      </c>
      <c r="AB17" s="41" t="s">
        <v>112</v>
      </c>
      <c r="AC17" s="48" t="s">
        <v>132</v>
      </c>
      <c r="AD17" s="48" t="s">
        <v>116</v>
      </c>
      <c r="AE17" s="41" t="s">
        <v>112</v>
      </c>
      <c r="AF17" s="48" t="s">
        <v>134</v>
      </c>
      <c r="AG17" s="64"/>
    </row>
    <row r="18" spans="1:33" s="36" customFormat="1" ht="180" x14ac:dyDescent="0.25">
      <c r="A18" s="122"/>
      <c r="B18" s="122"/>
      <c r="C18" s="123"/>
      <c r="D18" s="123"/>
      <c r="E18" s="82" t="s">
        <v>104</v>
      </c>
      <c r="F18" s="82" t="s">
        <v>65</v>
      </c>
      <c r="G18" s="38" t="s">
        <v>68</v>
      </c>
      <c r="H18" s="38" t="s">
        <v>137</v>
      </c>
      <c r="I18" s="82" t="s">
        <v>118</v>
      </c>
      <c r="J18" s="82" t="s">
        <v>138</v>
      </c>
      <c r="K18" s="82" t="s">
        <v>139</v>
      </c>
      <c r="L18" s="22"/>
      <c r="M18" s="23" t="str">
        <f t="shared" si="0"/>
        <v>Bajo</v>
      </c>
      <c r="N18" s="22">
        <v>1</v>
      </c>
      <c r="O18" s="23" t="str">
        <f t="shared" si="1"/>
        <v>Esporádica</v>
      </c>
      <c r="P18" s="24">
        <f t="shared" si="2"/>
        <v>1</v>
      </c>
      <c r="Q18" s="24" t="str">
        <f t="shared" si="3"/>
        <v>Bajo</v>
      </c>
      <c r="R18" s="22">
        <v>10</v>
      </c>
      <c r="S18" s="23" t="str">
        <f t="shared" si="4"/>
        <v>Leve</v>
      </c>
      <c r="T18" s="24">
        <f t="shared" si="5"/>
        <v>10</v>
      </c>
      <c r="U18" s="24" t="str">
        <f t="shared" si="6"/>
        <v>IV</v>
      </c>
      <c r="V18" s="25" t="str">
        <f t="shared" si="7"/>
        <v>Aceptable</v>
      </c>
      <c r="W18" s="60">
        <v>1</v>
      </c>
      <c r="X18" s="60"/>
      <c r="Y18" s="23">
        <f t="shared" si="8"/>
        <v>1</v>
      </c>
      <c r="Z18" s="82" t="s">
        <v>105</v>
      </c>
      <c r="AA18" s="41" t="s">
        <v>112</v>
      </c>
      <c r="AB18" s="41" t="s">
        <v>112</v>
      </c>
      <c r="AC18" s="41" t="s">
        <v>112</v>
      </c>
      <c r="AD18" s="41" t="s">
        <v>112</v>
      </c>
      <c r="AE18" s="41" t="s">
        <v>112</v>
      </c>
      <c r="AF18" s="48" t="s">
        <v>139</v>
      </c>
      <c r="AG18" s="65"/>
    </row>
    <row r="19" spans="1:33" s="36" customFormat="1" ht="135" x14ac:dyDescent="0.25">
      <c r="A19" s="122"/>
      <c r="B19" s="122"/>
      <c r="C19" s="123"/>
      <c r="D19" s="123"/>
      <c r="E19" s="82" t="s">
        <v>104</v>
      </c>
      <c r="F19" s="82" t="s">
        <v>71</v>
      </c>
      <c r="G19" s="38" t="s">
        <v>72</v>
      </c>
      <c r="H19" s="38" t="s">
        <v>195</v>
      </c>
      <c r="I19" s="8" t="s">
        <v>39</v>
      </c>
      <c r="J19" s="8" t="s">
        <v>39</v>
      </c>
      <c r="K19" s="8" t="s">
        <v>182</v>
      </c>
      <c r="L19" s="22"/>
      <c r="M19" s="23" t="str">
        <f t="shared" si="0"/>
        <v>Bajo</v>
      </c>
      <c r="N19" s="22">
        <v>1</v>
      </c>
      <c r="O19" s="23" t="str">
        <f t="shared" si="1"/>
        <v>Esporádica</v>
      </c>
      <c r="P19" s="24">
        <f t="shared" si="2"/>
        <v>1</v>
      </c>
      <c r="Q19" s="24" t="str">
        <f t="shared" si="3"/>
        <v>Bajo</v>
      </c>
      <c r="R19" s="22">
        <v>10</v>
      </c>
      <c r="S19" s="23" t="str">
        <f t="shared" si="4"/>
        <v>Leve</v>
      </c>
      <c r="T19" s="24">
        <f t="shared" si="5"/>
        <v>10</v>
      </c>
      <c r="U19" s="24" t="str">
        <f t="shared" si="6"/>
        <v>IV</v>
      </c>
      <c r="V19" s="25" t="str">
        <f t="shared" si="7"/>
        <v>Aceptable</v>
      </c>
      <c r="W19" s="60">
        <v>1</v>
      </c>
      <c r="X19" s="60"/>
      <c r="Y19" s="23">
        <f t="shared" si="8"/>
        <v>1</v>
      </c>
      <c r="Z19" s="82" t="s">
        <v>105</v>
      </c>
      <c r="AA19" s="41" t="s">
        <v>247</v>
      </c>
      <c r="AB19" s="41" t="s">
        <v>197</v>
      </c>
      <c r="AC19" s="41" t="s">
        <v>198</v>
      </c>
      <c r="AD19" s="35" t="s">
        <v>128</v>
      </c>
      <c r="AE19" s="41" t="s">
        <v>181</v>
      </c>
      <c r="AF19" s="48" t="s">
        <v>241</v>
      </c>
      <c r="AG19" s="66"/>
    </row>
    <row r="20" spans="1:33" s="36" customFormat="1" ht="255" x14ac:dyDescent="0.25">
      <c r="A20" s="122"/>
      <c r="B20" s="122"/>
      <c r="C20" s="123"/>
      <c r="D20" s="123"/>
      <c r="E20" s="82" t="s">
        <v>104</v>
      </c>
      <c r="F20" s="82" t="s">
        <v>49</v>
      </c>
      <c r="G20" s="38" t="s">
        <v>78</v>
      </c>
      <c r="H20" s="38" t="s">
        <v>140</v>
      </c>
      <c r="I20" s="82" t="s">
        <v>144</v>
      </c>
      <c r="J20" s="8" t="s">
        <v>39</v>
      </c>
      <c r="K20" s="82" t="s">
        <v>142</v>
      </c>
      <c r="L20" s="22">
        <v>2</v>
      </c>
      <c r="M20" s="23" t="str">
        <f t="shared" si="0"/>
        <v>Medio</v>
      </c>
      <c r="N20" s="22">
        <v>1</v>
      </c>
      <c r="O20" s="23" t="str">
        <f t="shared" si="1"/>
        <v>Esporádica</v>
      </c>
      <c r="P20" s="24">
        <f t="shared" si="2"/>
        <v>2</v>
      </c>
      <c r="Q20" s="24" t="str">
        <f t="shared" si="3"/>
        <v>Bajo</v>
      </c>
      <c r="R20" s="22">
        <v>10</v>
      </c>
      <c r="S20" s="23" t="str">
        <f t="shared" si="4"/>
        <v>Leve</v>
      </c>
      <c r="T20" s="24">
        <f t="shared" si="5"/>
        <v>20</v>
      </c>
      <c r="U20" s="24" t="str">
        <f t="shared" si="6"/>
        <v>IV</v>
      </c>
      <c r="V20" s="25" t="str">
        <f t="shared" si="7"/>
        <v>Aceptable</v>
      </c>
      <c r="W20" s="60">
        <v>1</v>
      </c>
      <c r="X20" s="60"/>
      <c r="Y20" s="23">
        <f t="shared" si="8"/>
        <v>1</v>
      </c>
      <c r="Z20" s="82" t="s">
        <v>104</v>
      </c>
      <c r="AA20" s="41" t="s">
        <v>112</v>
      </c>
      <c r="AB20" s="41" t="s">
        <v>112</v>
      </c>
      <c r="AC20" s="41" t="s">
        <v>112</v>
      </c>
      <c r="AD20" s="41" t="s">
        <v>143</v>
      </c>
      <c r="AE20" s="41" t="s">
        <v>112</v>
      </c>
      <c r="AF20" s="40" t="s">
        <v>145</v>
      </c>
    </row>
    <row r="21" spans="1:33" s="36" customFormat="1" ht="255" x14ac:dyDescent="0.25">
      <c r="A21" s="122"/>
      <c r="B21" s="122"/>
      <c r="C21" s="123"/>
      <c r="D21" s="123"/>
      <c r="E21" s="82" t="s">
        <v>104</v>
      </c>
      <c r="F21" s="82" t="s">
        <v>49</v>
      </c>
      <c r="G21" s="38" t="s">
        <v>79</v>
      </c>
      <c r="H21" s="38" t="s">
        <v>140</v>
      </c>
      <c r="I21" s="82" t="s">
        <v>119</v>
      </c>
      <c r="J21" s="8" t="s">
        <v>39</v>
      </c>
      <c r="K21" s="82" t="s">
        <v>142</v>
      </c>
      <c r="L21" s="22">
        <v>2</v>
      </c>
      <c r="M21" s="23" t="str">
        <f t="shared" si="0"/>
        <v>Medio</v>
      </c>
      <c r="N21" s="22">
        <v>1</v>
      </c>
      <c r="O21" s="23" t="str">
        <f t="shared" si="1"/>
        <v>Esporádica</v>
      </c>
      <c r="P21" s="24">
        <f t="shared" si="2"/>
        <v>2</v>
      </c>
      <c r="Q21" s="24" t="str">
        <f t="shared" si="3"/>
        <v>Bajo</v>
      </c>
      <c r="R21" s="22">
        <v>10</v>
      </c>
      <c r="S21" s="23" t="str">
        <f t="shared" si="4"/>
        <v>Leve</v>
      </c>
      <c r="T21" s="24">
        <f t="shared" si="5"/>
        <v>20</v>
      </c>
      <c r="U21" s="24" t="str">
        <f t="shared" si="6"/>
        <v>IV</v>
      </c>
      <c r="V21" s="25" t="str">
        <f t="shared" si="7"/>
        <v>Aceptable</v>
      </c>
      <c r="W21" s="60">
        <v>1</v>
      </c>
      <c r="X21" s="60"/>
      <c r="Y21" s="23">
        <f t="shared" si="8"/>
        <v>1</v>
      </c>
      <c r="Z21" s="82" t="s">
        <v>104</v>
      </c>
      <c r="AA21" s="41" t="s">
        <v>112</v>
      </c>
      <c r="AB21" s="41" t="s">
        <v>112</v>
      </c>
      <c r="AC21" s="41" t="s">
        <v>112</v>
      </c>
      <c r="AD21" s="41" t="s">
        <v>143</v>
      </c>
      <c r="AE21" s="41" t="s">
        <v>112</v>
      </c>
      <c r="AF21" s="40" t="s">
        <v>145</v>
      </c>
    </row>
    <row r="22" spans="1:33" s="36" customFormat="1" ht="90" x14ac:dyDescent="0.25">
      <c r="A22" s="122"/>
      <c r="B22" s="122"/>
      <c r="C22" s="123"/>
      <c r="D22" s="123"/>
      <c r="E22" s="82" t="s">
        <v>104</v>
      </c>
      <c r="F22" s="82" t="s">
        <v>48</v>
      </c>
      <c r="G22" s="38" t="s">
        <v>82</v>
      </c>
      <c r="H22" s="38" t="s">
        <v>146</v>
      </c>
      <c r="I22" s="8" t="s">
        <v>39</v>
      </c>
      <c r="J22" s="82" t="s">
        <v>122</v>
      </c>
      <c r="K22" s="82" t="s">
        <v>147</v>
      </c>
      <c r="L22" s="22"/>
      <c r="M22" s="23" t="str">
        <f t="shared" si="0"/>
        <v>Bajo</v>
      </c>
      <c r="N22" s="22">
        <v>1</v>
      </c>
      <c r="O22" s="23" t="str">
        <f t="shared" si="1"/>
        <v>Esporádica</v>
      </c>
      <c r="P22" s="24">
        <f t="shared" si="2"/>
        <v>1</v>
      </c>
      <c r="Q22" s="24" t="str">
        <f t="shared" si="3"/>
        <v>Bajo</v>
      </c>
      <c r="R22" s="22">
        <v>10</v>
      </c>
      <c r="S22" s="23" t="str">
        <f t="shared" si="4"/>
        <v>Leve</v>
      </c>
      <c r="T22" s="24">
        <f t="shared" si="5"/>
        <v>10</v>
      </c>
      <c r="U22" s="24" t="str">
        <f t="shared" si="6"/>
        <v>IV</v>
      </c>
      <c r="V22" s="25" t="str">
        <f t="shared" si="7"/>
        <v>Aceptable</v>
      </c>
      <c r="W22" s="60">
        <v>1</v>
      </c>
      <c r="X22" s="60"/>
      <c r="Y22" s="23">
        <f t="shared" si="8"/>
        <v>1</v>
      </c>
      <c r="Z22" s="82" t="s">
        <v>104</v>
      </c>
      <c r="AA22" s="41" t="s">
        <v>112</v>
      </c>
      <c r="AB22" s="41" t="s">
        <v>112</v>
      </c>
      <c r="AC22" s="41" t="s">
        <v>148</v>
      </c>
      <c r="AD22" s="41" t="s">
        <v>149</v>
      </c>
      <c r="AE22" s="41" t="s">
        <v>112</v>
      </c>
      <c r="AF22" s="40" t="s">
        <v>242</v>
      </c>
    </row>
    <row r="23" spans="1:33" s="36" customFormat="1" ht="90" x14ac:dyDescent="0.25">
      <c r="A23" s="122"/>
      <c r="B23" s="122"/>
      <c r="C23" s="123"/>
      <c r="D23" s="123"/>
      <c r="E23" s="82" t="s">
        <v>104</v>
      </c>
      <c r="F23" s="82" t="s">
        <v>48</v>
      </c>
      <c r="G23" s="38" t="s">
        <v>83</v>
      </c>
      <c r="H23" s="38" t="s">
        <v>146</v>
      </c>
      <c r="I23" s="8" t="s">
        <v>50</v>
      </c>
      <c r="J23" s="8" t="s">
        <v>121</v>
      </c>
      <c r="K23" s="8" t="s">
        <v>150</v>
      </c>
      <c r="L23" s="22"/>
      <c r="M23" s="23" t="str">
        <f t="shared" si="0"/>
        <v>Bajo</v>
      </c>
      <c r="N23" s="22">
        <v>1</v>
      </c>
      <c r="O23" s="23" t="str">
        <f t="shared" si="1"/>
        <v>Esporádica</v>
      </c>
      <c r="P23" s="24">
        <f t="shared" si="2"/>
        <v>1</v>
      </c>
      <c r="Q23" s="24" t="str">
        <f t="shared" si="3"/>
        <v>Bajo</v>
      </c>
      <c r="R23" s="22">
        <v>10</v>
      </c>
      <c r="S23" s="23" t="str">
        <f t="shared" si="4"/>
        <v>Leve</v>
      </c>
      <c r="T23" s="24">
        <f t="shared" si="5"/>
        <v>10</v>
      </c>
      <c r="U23" s="24" t="str">
        <f t="shared" si="6"/>
        <v>IV</v>
      </c>
      <c r="V23" s="25" t="str">
        <f t="shared" si="7"/>
        <v>Aceptable</v>
      </c>
      <c r="W23" s="60">
        <v>1</v>
      </c>
      <c r="X23" s="60"/>
      <c r="Y23" s="23">
        <f t="shared" si="8"/>
        <v>1</v>
      </c>
      <c r="Z23" s="82" t="s">
        <v>104</v>
      </c>
      <c r="AA23" s="41" t="s">
        <v>112</v>
      </c>
      <c r="AB23" s="41" t="s">
        <v>112</v>
      </c>
      <c r="AC23" s="41" t="s">
        <v>112</v>
      </c>
      <c r="AD23" s="41" t="s">
        <v>199</v>
      </c>
      <c r="AE23" s="41" t="s">
        <v>112</v>
      </c>
      <c r="AF23" s="40" t="s">
        <v>242</v>
      </c>
    </row>
    <row r="24" spans="1:33" s="36" customFormat="1" ht="105" x14ac:dyDescent="0.25">
      <c r="A24" s="122"/>
      <c r="B24" s="122"/>
      <c r="C24" s="123"/>
      <c r="D24" s="123"/>
      <c r="E24" s="82" t="s">
        <v>104</v>
      </c>
      <c r="F24" s="82" t="s">
        <v>48</v>
      </c>
      <c r="G24" s="38" t="s">
        <v>109</v>
      </c>
      <c r="H24" s="38" t="s">
        <v>110</v>
      </c>
      <c r="I24" s="8" t="s">
        <v>39</v>
      </c>
      <c r="J24" s="82" t="s">
        <v>124</v>
      </c>
      <c r="K24" s="82" t="s">
        <v>153</v>
      </c>
      <c r="L24" s="22"/>
      <c r="M24" s="23" t="str">
        <f t="shared" si="0"/>
        <v>Bajo</v>
      </c>
      <c r="N24" s="22">
        <v>1</v>
      </c>
      <c r="O24" s="23" t="str">
        <f t="shared" si="1"/>
        <v>Esporádica</v>
      </c>
      <c r="P24" s="24">
        <f t="shared" si="2"/>
        <v>1</v>
      </c>
      <c r="Q24" s="24" t="str">
        <f t="shared" si="3"/>
        <v>Bajo</v>
      </c>
      <c r="R24" s="22">
        <v>100</v>
      </c>
      <c r="S24" s="23" t="str">
        <f t="shared" si="4"/>
        <v>Muerte</v>
      </c>
      <c r="T24" s="24">
        <f t="shared" si="5"/>
        <v>100</v>
      </c>
      <c r="U24" s="24" t="str">
        <f t="shared" si="6"/>
        <v>III</v>
      </c>
      <c r="V24" s="25" t="str">
        <f t="shared" si="7"/>
        <v>Mejorable</v>
      </c>
      <c r="W24" s="60">
        <v>1</v>
      </c>
      <c r="X24" s="60"/>
      <c r="Y24" s="23">
        <f t="shared" si="8"/>
        <v>1</v>
      </c>
      <c r="Z24" s="82" t="s">
        <v>104</v>
      </c>
      <c r="AA24" s="41" t="s">
        <v>112</v>
      </c>
      <c r="AB24" s="41" t="s">
        <v>112</v>
      </c>
      <c r="AC24" s="41" t="s">
        <v>148</v>
      </c>
      <c r="AD24" s="41" t="s">
        <v>154</v>
      </c>
      <c r="AE24" s="41" t="s">
        <v>112</v>
      </c>
      <c r="AF24" s="40" t="s">
        <v>155</v>
      </c>
    </row>
    <row r="25" spans="1:33" s="36" customFormat="1" ht="105" x14ac:dyDescent="0.25">
      <c r="A25" s="122"/>
      <c r="B25" s="122"/>
      <c r="C25" s="123"/>
      <c r="D25" s="123"/>
      <c r="E25" s="82" t="s">
        <v>104</v>
      </c>
      <c r="F25" s="82" t="s">
        <v>48</v>
      </c>
      <c r="G25" s="38" t="s">
        <v>102</v>
      </c>
      <c r="H25" s="38" t="s">
        <v>156</v>
      </c>
      <c r="I25" s="8" t="s">
        <v>39</v>
      </c>
      <c r="J25" s="82" t="s">
        <v>39</v>
      </c>
      <c r="K25" s="82" t="s">
        <v>157</v>
      </c>
      <c r="L25" s="22">
        <v>2</v>
      </c>
      <c r="M25" s="23" t="str">
        <f t="shared" si="0"/>
        <v>Medio</v>
      </c>
      <c r="N25" s="22">
        <v>1</v>
      </c>
      <c r="O25" s="23" t="str">
        <f t="shared" si="1"/>
        <v>Esporádica</v>
      </c>
      <c r="P25" s="24">
        <f t="shared" si="2"/>
        <v>2</v>
      </c>
      <c r="Q25" s="24" t="str">
        <f t="shared" si="3"/>
        <v>Bajo</v>
      </c>
      <c r="R25" s="22">
        <v>10</v>
      </c>
      <c r="S25" s="23" t="str">
        <f t="shared" si="4"/>
        <v>Leve</v>
      </c>
      <c r="T25" s="24">
        <f t="shared" si="5"/>
        <v>20</v>
      </c>
      <c r="U25" s="24" t="str">
        <f t="shared" si="6"/>
        <v>IV</v>
      </c>
      <c r="V25" s="25" t="str">
        <f t="shared" si="7"/>
        <v>Aceptable</v>
      </c>
      <c r="W25" s="60">
        <v>1</v>
      </c>
      <c r="X25" s="60"/>
      <c r="Y25" s="23">
        <f t="shared" si="8"/>
        <v>1</v>
      </c>
      <c r="Z25" s="82" t="s">
        <v>104</v>
      </c>
      <c r="AA25" s="41" t="s">
        <v>112</v>
      </c>
      <c r="AB25" s="41" t="s">
        <v>112</v>
      </c>
      <c r="AC25" s="41" t="s">
        <v>112</v>
      </c>
      <c r="AD25" s="41" t="s">
        <v>158</v>
      </c>
      <c r="AE25" s="41" t="s">
        <v>112</v>
      </c>
      <c r="AF25" s="40" t="s">
        <v>159</v>
      </c>
    </row>
    <row r="26" spans="1:33" s="45" customFormat="1" ht="135" x14ac:dyDescent="0.25">
      <c r="A26" s="122"/>
      <c r="B26" s="122"/>
      <c r="C26" s="123"/>
      <c r="D26" s="123"/>
      <c r="E26" s="22" t="s">
        <v>17</v>
      </c>
      <c r="F26" s="82" t="s">
        <v>88</v>
      </c>
      <c r="G26" s="59" t="s">
        <v>89</v>
      </c>
      <c r="H26" s="38" t="s">
        <v>200</v>
      </c>
      <c r="I26" s="8" t="s">
        <v>39</v>
      </c>
      <c r="J26" s="82" t="s">
        <v>39</v>
      </c>
      <c r="K26" s="82" t="s">
        <v>183</v>
      </c>
      <c r="L26" s="22"/>
      <c r="M26" s="23" t="str">
        <f t="shared" si="0"/>
        <v>Bajo</v>
      </c>
      <c r="N26" s="22">
        <v>1</v>
      </c>
      <c r="O26" s="23" t="str">
        <f t="shared" si="1"/>
        <v>Esporádica</v>
      </c>
      <c r="P26" s="24">
        <f t="shared" si="2"/>
        <v>1</v>
      </c>
      <c r="Q26" s="24" t="str">
        <f t="shared" si="3"/>
        <v>Bajo</v>
      </c>
      <c r="R26" s="22">
        <v>100</v>
      </c>
      <c r="S26" s="23" t="str">
        <f t="shared" si="4"/>
        <v>Muerte</v>
      </c>
      <c r="T26" s="24">
        <f t="shared" si="5"/>
        <v>100</v>
      </c>
      <c r="U26" s="24" t="str">
        <f t="shared" si="6"/>
        <v>III</v>
      </c>
      <c r="V26" s="25" t="str">
        <f t="shared" si="7"/>
        <v>Mejorable</v>
      </c>
      <c r="W26" s="22">
        <v>1</v>
      </c>
      <c r="X26" s="22"/>
      <c r="Y26" s="23">
        <f t="shared" si="8"/>
        <v>1</v>
      </c>
      <c r="Z26" s="82" t="s">
        <v>104</v>
      </c>
      <c r="AA26" s="41" t="s">
        <v>112</v>
      </c>
      <c r="AB26" s="41" t="s">
        <v>112</v>
      </c>
      <c r="AC26" s="41" t="s">
        <v>112</v>
      </c>
      <c r="AD26" s="41" t="s">
        <v>112</v>
      </c>
      <c r="AE26" s="41" t="s">
        <v>112</v>
      </c>
      <c r="AF26" s="61" t="s">
        <v>201</v>
      </c>
    </row>
    <row r="27" spans="1:33" s="45" customFormat="1" ht="135" x14ac:dyDescent="0.25">
      <c r="A27" s="122"/>
      <c r="B27" s="122"/>
      <c r="C27" s="123"/>
      <c r="D27" s="123"/>
      <c r="E27" s="22" t="s">
        <v>17</v>
      </c>
      <c r="F27" s="82" t="s">
        <v>88</v>
      </c>
      <c r="G27" s="59" t="s">
        <v>92</v>
      </c>
      <c r="H27" s="38" t="s">
        <v>200</v>
      </c>
      <c r="I27" s="8" t="s">
        <v>39</v>
      </c>
      <c r="J27" s="82" t="s">
        <v>39</v>
      </c>
      <c r="K27" s="82" t="s">
        <v>183</v>
      </c>
      <c r="L27" s="22"/>
      <c r="M27" s="23" t="str">
        <f t="shared" si="0"/>
        <v>Bajo</v>
      </c>
      <c r="N27" s="22">
        <v>1</v>
      </c>
      <c r="O27" s="23" t="str">
        <f t="shared" si="1"/>
        <v>Esporádica</v>
      </c>
      <c r="P27" s="24">
        <f t="shared" si="2"/>
        <v>1</v>
      </c>
      <c r="Q27" s="24" t="str">
        <f t="shared" si="3"/>
        <v>Bajo</v>
      </c>
      <c r="R27" s="22">
        <v>100</v>
      </c>
      <c r="S27" s="23" t="str">
        <f t="shared" si="4"/>
        <v>Muerte</v>
      </c>
      <c r="T27" s="24">
        <f t="shared" si="5"/>
        <v>100</v>
      </c>
      <c r="U27" s="24" t="str">
        <f t="shared" si="6"/>
        <v>III</v>
      </c>
      <c r="V27" s="25" t="str">
        <f t="shared" si="7"/>
        <v>Mejorable</v>
      </c>
      <c r="W27" s="22">
        <v>1</v>
      </c>
      <c r="X27" s="22"/>
      <c r="Y27" s="23">
        <f t="shared" si="8"/>
        <v>1</v>
      </c>
      <c r="Z27" s="82" t="s">
        <v>104</v>
      </c>
      <c r="AA27" s="41" t="s">
        <v>112</v>
      </c>
      <c r="AB27" s="41" t="s">
        <v>112</v>
      </c>
      <c r="AC27" s="41" t="s">
        <v>112</v>
      </c>
      <c r="AD27" s="41" t="s">
        <v>112</v>
      </c>
      <c r="AE27" s="41" t="s">
        <v>112</v>
      </c>
      <c r="AF27" s="61" t="s">
        <v>201</v>
      </c>
    </row>
    <row r="28" spans="1:33" s="45" customFormat="1" ht="165" x14ac:dyDescent="0.25">
      <c r="A28" s="122"/>
      <c r="B28" s="122"/>
      <c r="C28" s="123"/>
      <c r="D28" s="123"/>
      <c r="E28" s="22" t="s">
        <v>17</v>
      </c>
      <c r="F28" s="82" t="s">
        <v>88</v>
      </c>
      <c r="G28" s="59" t="s">
        <v>93</v>
      </c>
      <c r="H28" s="38" t="s">
        <v>208</v>
      </c>
      <c r="I28" s="8" t="s">
        <v>39</v>
      </c>
      <c r="J28" s="82" t="s">
        <v>39</v>
      </c>
      <c r="K28" s="82" t="s">
        <v>183</v>
      </c>
      <c r="L28" s="22"/>
      <c r="M28" s="23" t="str">
        <f t="shared" si="0"/>
        <v>Bajo</v>
      </c>
      <c r="N28" s="22">
        <v>1</v>
      </c>
      <c r="O28" s="23" t="str">
        <f t="shared" si="1"/>
        <v>Esporádica</v>
      </c>
      <c r="P28" s="24">
        <f t="shared" si="2"/>
        <v>1</v>
      </c>
      <c r="Q28" s="24" t="str">
        <f t="shared" si="3"/>
        <v>Bajo</v>
      </c>
      <c r="R28" s="22">
        <v>100</v>
      </c>
      <c r="S28" s="23" t="str">
        <f t="shared" si="4"/>
        <v>Muerte</v>
      </c>
      <c r="T28" s="24">
        <f t="shared" si="5"/>
        <v>100</v>
      </c>
      <c r="U28" s="24" t="str">
        <f t="shared" si="6"/>
        <v>III</v>
      </c>
      <c r="V28" s="25" t="str">
        <f t="shared" si="7"/>
        <v>Mejorable</v>
      </c>
      <c r="W28" s="22">
        <v>1</v>
      </c>
      <c r="X28" s="22"/>
      <c r="Y28" s="23">
        <f t="shared" si="8"/>
        <v>1</v>
      </c>
      <c r="Z28" s="82" t="s">
        <v>104</v>
      </c>
      <c r="AA28" s="41" t="s">
        <v>112</v>
      </c>
      <c r="AB28" s="41" t="s">
        <v>112</v>
      </c>
      <c r="AC28" s="41" t="s">
        <v>112</v>
      </c>
      <c r="AD28" s="41" t="s">
        <v>112</v>
      </c>
      <c r="AE28" s="41" t="s">
        <v>112</v>
      </c>
      <c r="AF28" s="61" t="s">
        <v>201</v>
      </c>
    </row>
    <row r="29" spans="1:33" s="36" customFormat="1" ht="105" x14ac:dyDescent="0.25">
      <c r="A29" s="122"/>
      <c r="B29" s="122"/>
      <c r="C29" s="123"/>
      <c r="D29" s="123"/>
      <c r="E29" s="82" t="s">
        <v>104</v>
      </c>
      <c r="F29" s="82" t="s">
        <v>88</v>
      </c>
      <c r="G29" s="38" t="s">
        <v>90</v>
      </c>
      <c r="H29" s="38" t="s">
        <v>162</v>
      </c>
      <c r="I29" s="8" t="s">
        <v>39</v>
      </c>
      <c r="J29" s="8" t="s">
        <v>39</v>
      </c>
      <c r="K29" s="82" t="s">
        <v>163</v>
      </c>
      <c r="L29" s="22"/>
      <c r="M29" s="23" t="str">
        <f t="shared" si="0"/>
        <v>Bajo</v>
      </c>
      <c r="N29" s="22">
        <v>1</v>
      </c>
      <c r="O29" s="23" t="str">
        <f t="shared" si="1"/>
        <v>Esporádica</v>
      </c>
      <c r="P29" s="24">
        <f t="shared" si="2"/>
        <v>1</v>
      </c>
      <c r="Q29" s="24" t="str">
        <f t="shared" si="3"/>
        <v>Bajo</v>
      </c>
      <c r="R29" s="22">
        <v>100</v>
      </c>
      <c r="S29" s="23" t="str">
        <f t="shared" si="4"/>
        <v>Muerte</v>
      </c>
      <c r="T29" s="24">
        <f t="shared" si="5"/>
        <v>100</v>
      </c>
      <c r="U29" s="24" t="str">
        <f t="shared" si="6"/>
        <v>III</v>
      </c>
      <c r="V29" s="25" t="str">
        <f t="shared" si="7"/>
        <v>Mejorable</v>
      </c>
      <c r="W29" s="60">
        <v>1</v>
      </c>
      <c r="X29" s="60"/>
      <c r="Y29" s="23">
        <f t="shared" si="8"/>
        <v>1</v>
      </c>
      <c r="Z29" s="82" t="s">
        <v>104</v>
      </c>
      <c r="AA29" s="41" t="s">
        <v>112</v>
      </c>
      <c r="AB29" s="41" t="s">
        <v>112</v>
      </c>
      <c r="AC29" s="41" t="s">
        <v>164</v>
      </c>
      <c r="AD29" s="41" t="s">
        <v>165</v>
      </c>
      <c r="AE29" s="41" t="s">
        <v>112</v>
      </c>
      <c r="AF29" s="40" t="s">
        <v>166</v>
      </c>
    </row>
    <row r="30" spans="1:33" s="36" customFormat="1" ht="90" x14ac:dyDescent="0.25">
      <c r="A30" s="122"/>
      <c r="B30" s="122"/>
      <c r="C30" s="123"/>
      <c r="D30" s="123"/>
      <c r="E30" s="82" t="s">
        <v>104</v>
      </c>
      <c r="F30" s="82" t="s">
        <v>51</v>
      </c>
      <c r="G30" s="59" t="s">
        <v>95</v>
      </c>
      <c r="H30" s="38" t="s">
        <v>111</v>
      </c>
      <c r="I30" s="8" t="s">
        <v>37</v>
      </c>
      <c r="J30" s="8" t="s">
        <v>38</v>
      </c>
      <c r="K30" s="82" t="s">
        <v>125</v>
      </c>
      <c r="L30" s="22">
        <v>2</v>
      </c>
      <c r="M30" s="23" t="str">
        <f t="shared" si="0"/>
        <v>Medio</v>
      </c>
      <c r="N30" s="22">
        <v>1</v>
      </c>
      <c r="O30" s="23" t="str">
        <f t="shared" si="1"/>
        <v>Esporádica</v>
      </c>
      <c r="P30" s="24">
        <f t="shared" si="2"/>
        <v>2</v>
      </c>
      <c r="Q30" s="24" t="str">
        <f t="shared" si="3"/>
        <v>Bajo</v>
      </c>
      <c r="R30" s="22">
        <v>10</v>
      </c>
      <c r="S30" s="23" t="str">
        <f t="shared" si="4"/>
        <v>Leve</v>
      </c>
      <c r="T30" s="24">
        <f t="shared" si="5"/>
        <v>20</v>
      </c>
      <c r="U30" s="24" t="str">
        <f t="shared" si="6"/>
        <v>IV</v>
      </c>
      <c r="V30" s="25" t="str">
        <f t="shared" si="7"/>
        <v>Aceptable</v>
      </c>
      <c r="W30" s="60">
        <v>1</v>
      </c>
      <c r="X30" s="60"/>
      <c r="Y30" s="23">
        <f t="shared" si="8"/>
        <v>1</v>
      </c>
      <c r="Z30" s="82" t="s">
        <v>104</v>
      </c>
      <c r="AA30" s="41" t="s">
        <v>112</v>
      </c>
      <c r="AB30" s="41" t="s">
        <v>112</v>
      </c>
      <c r="AC30" s="41" t="s">
        <v>148</v>
      </c>
      <c r="AD30" s="41" t="s">
        <v>149</v>
      </c>
      <c r="AE30" s="41" t="s">
        <v>112</v>
      </c>
      <c r="AF30" s="40" t="s">
        <v>167</v>
      </c>
    </row>
    <row r="31" spans="1:33" s="45" customFormat="1" ht="330" x14ac:dyDescent="0.25">
      <c r="A31" s="122"/>
      <c r="B31" s="122"/>
      <c r="C31" s="123"/>
      <c r="D31" s="123"/>
      <c r="E31" s="18" t="s">
        <v>17</v>
      </c>
      <c r="F31" s="84" t="s">
        <v>48</v>
      </c>
      <c r="G31" s="63" t="s">
        <v>81</v>
      </c>
      <c r="H31" s="38" t="s">
        <v>130</v>
      </c>
      <c r="I31" s="8" t="s">
        <v>39</v>
      </c>
      <c r="J31" s="8" t="s">
        <v>190</v>
      </c>
      <c r="K31" s="8" t="s">
        <v>178</v>
      </c>
      <c r="L31" s="22">
        <v>2</v>
      </c>
      <c r="M31" s="23" t="str">
        <f t="shared" si="0"/>
        <v>Medio</v>
      </c>
      <c r="N31" s="22">
        <v>1</v>
      </c>
      <c r="O31" s="23" t="str">
        <f t="shared" si="1"/>
        <v>Esporádica</v>
      </c>
      <c r="P31" s="24">
        <f t="shared" si="2"/>
        <v>2</v>
      </c>
      <c r="Q31" s="24" t="str">
        <f t="shared" si="3"/>
        <v>Bajo</v>
      </c>
      <c r="R31" s="22">
        <v>10</v>
      </c>
      <c r="S31" s="23" t="str">
        <f t="shared" si="4"/>
        <v>Leve</v>
      </c>
      <c r="T31" s="24">
        <f t="shared" si="5"/>
        <v>20</v>
      </c>
      <c r="U31" s="24" t="str">
        <f t="shared" si="6"/>
        <v>IV</v>
      </c>
      <c r="V31" s="25" t="str">
        <f t="shared" si="7"/>
        <v>Aceptable</v>
      </c>
      <c r="W31" s="60">
        <v>1</v>
      </c>
      <c r="X31" s="60"/>
      <c r="Y31" s="23">
        <f t="shared" si="8"/>
        <v>1</v>
      </c>
      <c r="Z31" s="82" t="s">
        <v>104</v>
      </c>
      <c r="AA31" s="41" t="s">
        <v>112</v>
      </c>
      <c r="AB31" s="41" t="s">
        <v>112</v>
      </c>
      <c r="AC31" s="48" t="s">
        <v>203</v>
      </c>
      <c r="AD31" s="48" t="s">
        <v>133</v>
      </c>
      <c r="AE31" s="41" t="s">
        <v>112</v>
      </c>
      <c r="AF31" s="48" t="s">
        <v>134</v>
      </c>
    </row>
    <row r="32" spans="1:33" s="45" customFormat="1" ht="60" x14ac:dyDescent="0.25">
      <c r="A32" s="122"/>
      <c r="B32" s="122"/>
      <c r="C32" s="123"/>
      <c r="D32" s="123"/>
      <c r="E32" s="22" t="s">
        <v>17</v>
      </c>
      <c r="F32" s="82" t="s">
        <v>48</v>
      </c>
      <c r="G32" s="59" t="s">
        <v>101</v>
      </c>
      <c r="H32" s="61" t="s">
        <v>204</v>
      </c>
      <c r="I32" s="61" t="s">
        <v>39</v>
      </c>
      <c r="J32" s="61" t="s">
        <v>39</v>
      </c>
      <c r="K32" s="61" t="s">
        <v>39</v>
      </c>
      <c r="L32" s="22"/>
      <c r="M32" s="23" t="str">
        <f t="shared" si="0"/>
        <v>Bajo</v>
      </c>
      <c r="N32" s="22">
        <v>1</v>
      </c>
      <c r="O32" s="23" t="str">
        <f t="shared" si="1"/>
        <v>Esporádica</v>
      </c>
      <c r="P32" s="24">
        <f t="shared" si="2"/>
        <v>1</v>
      </c>
      <c r="Q32" s="24" t="str">
        <f t="shared" si="3"/>
        <v>Bajo</v>
      </c>
      <c r="R32" s="22">
        <v>100</v>
      </c>
      <c r="S32" s="23" t="str">
        <f t="shared" si="4"/>
        <v>Muerte</v>
      </c>
      <c r="T32" s="24">
        <f t="shared" si="5"/>
        <v>100</v>
      </c>
      <c r="U32" s="24" t="str">
        <f t="shared" si="6"/>
        <v>III</v>
      </c>
      <c r="V32" s="25" t="str">
        <f t="shared" si="7"/>
        <v>Mejorable</v>
      </c>
      <c r="W32" s="22">
        <v>1</v>
      </c>
      <c r="X32" s="60"/>
      <c r="Y32" s="23">
        <f t="shared" si="8"/>
        <v>1</v>
      </c>
      <c r="Z32" s="82" t="s">
        <v>104</v>
      </c>
      <c r="AA32" s="41" t="s">
        <v>112</v>
      </c>
      <c r="AB32" s="41" t="s">
        <v>112</v>
      </c>
      <c r="AC32" s="41" t="s">
        <v>184</v>
      </c>
      <c r="AD32" s="61" t="s">
        <v>185</v>
      </c>
      <c r="AE32" s="41" t="s">
        <v>112</v>
      </c>
      <c r="AF32" s="61" t="s">
        <v>243</v>
      </c>
    </row>
  </sheetData>
  <mergeCells count="27">
    <mergeCell ref="A11:A32"/>
    <mergeCell ref="B11:B32"/>
    <mergeCell ref="C11:C32"/>
    <mergeCell ref="D11:D32"/>
    <mergeCell ref="AA7:AE9"/>
    <mergeCell ref="H7:H10"/>
    <mergeCell ref="I7:K9"/>
    <mergeCell ref="AF7:AF10"/>
    <mergeCell ref="L10:M10"/>
    <mergeCell ref="N10:O10"/>
    <mergeCell ref="P10:Q10"/>
    <mergeCell ref="R10:S10"/>
    <mergeCell ref="T10:U10"/>
    <mergeCell ref="L7:U9"/>
    <mergeCell ref="V7:V10"/>
    <mergeCell ref="W7:Y9"/>
    <mergeCell ref="Z7:Z10"/>
    <mergeCell ref="A2:AE2"/>
    <mergeCell ref="A5:C5"/>
    <mergeCell ref="D5:F5"/>
    <mergeCell ref="I5:J5"/>
    <mergeCell ref="A7:A10"/>
    <mergeCell ref="B7:B10"/>
    <mergeCell ref="C7:C10"/>
    <mergeCell ref="D7:D10"/>
    <mergeCell ref="E7:E10"/>
    <mergeCell ref="F7:G9"/>
  </mergeCells>
  <conditionalFormatting sqref="U13:U15 U17:U18 U20">
    <cfRule type="cellIs" dxfId="103" priority="77" stopIfTrue="1" operator="equal">
      <formula>"IV"</formula>
    </cfRule>
    <cfRule type="cellIs" dxfId="102" priority="78" stopIfTrue="1" operator="equal">
      <formula>"III"</formula>
    </cfRule>
    <cfRule type="cellIs" dxfId="101" priority="79" stopIfTrue="1" operator="equal">
      <formula>"II"</formula>
    </cfRule>
    <cfRule type="cellIs" dxfId="100" priority="80" stopIfTrue="1" operator="equal">
      <formula>"I"</formula>
    </cfRule>
  </conditionalFormatting>
  <conditionalFormatting sqref="V13:V15 V17:V18 V20">
    <cfRule type="cellIs" dxfId="99" priority="73" operator="equal">
      <formula>"Mejorable"</formula>
    </cfRule>
    <cfRule type="cellIs" dxfId="98" priority="75" stopIfTrue="1" operator="equal">
      <formula>"No Aceptable"</formula>
    </cfRule>
    <cfRule type="cellIs" dxfId="97" priority="76" stopIfTrue="1" operator="equal">
      <formula>"Aceptable"</formula>
    </cfRule>
  </conditionalFormatting>
  <conditionalFormatting sqref="V13:V15 V17:V18 V20">
    <cfRule type="cellIs" dxfId="96" priority="74" operator="equal">
      <formula>"No Aceptable  o Aceptable con control específico"</formula>
    </cfRule>
  </conditionalFormatting>
  <conditionalFormatting sqref="U22 U25 U11 U29">
    <cfRule type="cellIs" dxfId="95" priority="101" stopIfTrue="1" operator="equal">
      <formula>"IV"</formula>
    </cfRule>
    <cfRule type="cellIs" dxfId="94" priority="102" stopIfTrue="1" operator="equal">
      <formula>"III"</formula>
    </cfRule>
    <cfRule type="cellIs" dxfId="93" priority="103" stopIfTrue="1" operator="equal">
      <formula>"II"</formula>
    </cfRule>
    <cfRule type="cellIs" dxfId="92" priority="104" stopIfTrue="1" operator="equal">
      <formula>"I"</formula>
    </cfRule>
  </conditionalFormatting>
  <conditionalFormatting sqref="V22 V25 V11 V29">
    <cfRule type="cellIs" dxfId="91" priority="97" operator="equal">
      <formula>"Mejorable"</formula>
    </cfRule>
    <cfRule type="cellIs" dxfId="90" priority="99" stopIfTrue="1" operator="equal">
      <formula>"No Aceptable"</formula>
    </cfRule>
    <cfRule type="cellIs" dxfId="89" priority="100" stopIfTrue="1" operator="equal">
      <formula>"Aceptable"</formula>
    </cfRule>
  </conditionalFormatting>
  <conditionalFormatting sqref="V22 V25 V11 V29">
    <cfRule type="cellIs" dxfId="88" priority="98" operator="equal">
      <formula>"No Aceptable  o Aceptable con control específico"</formula>
    </cfRule>
  </conditionalFormatting>
  <conditionalFormatting sqref="U21">
    <cfRule type="cellIs" dxfId="87" priority="93" stopIfTrue="1" operator="equal">
      <formula>"IV"</formula>
    </cfRule>
    <cfRule type="cellIs" dxfId="86" priority="94" stopIfTrue="1" operator="equal">
      <formula>"III"</formula>
    </cfRule>
    <cfRule type="cellIs" dxfId="85" priority="95" stopIfTrue="1" operator="equal">
      <formula>"II"</formula>
    </cfRule>
    <cfRule type="cellIs" dxfId="84" priority="96" stopIfTrue="1" operator="equal">
      <formula>"I"</formula>
    </cfRule>
  </conditionalFormatting>
  <conditionalFormatting sqref="V21">
    <cfRule type="cellIs" dxfId="83" priority="89" operator="equal">
      <formula>"Mejorable"</formula>
    </cfRule>
    <cfRule type="cellIs" dxfId="82" priority="91" stopIfTrue="1" operator="equal">
      <formula>"No Aceptable"</formula>
    </cfRule>
    <cfRule type="cellIs" dxfId="81" priority="92" stopIfTrue="1" operator="equal">
      <formula>"Aceptable"</formula>
    </cfRule>
  </conditionalFormatting>
  <conditionalFormatting sqref="V21">
    <cfRule type="cellIs" dxfId="80" priority="90" operator="equal">
      <formula>"No Aceptable  o Aceptable con control específico"</formula>
    </cfRule>
  </conditionalFormatting>
  <conditionalFormatting sqref="U23">
    <cfRule type="cellIs" dxfId="79" priority="85" stopIfTrue="1" operator="equal">
      <formula>"IV"</formula>
    </cfRule>
    <cfRule type="cellIs" dxfId="78" priority="86" stopIfTrue="1" operator="equal">
      <formula>"III"</formula>
    </cfRule>
    <cfRule type="cellIs" dxfId="77" priority="87" stopIfTrue="1" operator="equal">
      <formula>"II"</formula>
    </cfRule>
    <cfRule type="cellIs" dxfId="76" priority="88" stopIfTrue="1" operator="equal">
      <formula>"I"</formula>
    </cfRule>
  </conditionalFormatting>
  <conditionalFormatting sqref="V23">
    <cfRule type="cellIs" dxfId="75" priority="81" operator="equal">
      <formula>"Mejorable"</formula>
    </cfRule>
    <cfRule type="cellIs" dxfId="74" priority="83" stopIfTrue="1" operator="equal">
      <formula>"No Aceptable"</formula>
    </cfRule>
    <cfRule type="cellIs" dxfId="73" priority="84" stopIfTrue="1" operator="equal">
      <formula>"Aceptable"</formula>
    </cfRule>
  </conditionalFormatting>
  <conditionalFormatting sqref="V23">
    <cfRule type="cellIs" dxfId="72" priority="82" operator="equal">
      <formula>"No Aceptable  o Aceptable con control específico"</formula>
    </cfRule>
  </conditionalFormatting>
  <conditionalFormatting sqref="U24">
    <cfRule type="cellIs" dxfId="71" priority="69" stopIfTrue="1" operator="equal">
      <formula>"IV"</formula>
    </cfRule>
    <cfRule type="cellIs" dxfId="70" priority="70" stopIfTrue="1" operator="equal">
      <formula>"III"</formula>
    </cfRule>
    <cfRule type="cellIs" dxfId="69" priority="71" stopIfTrue="1" operator="equal">
      <formula>"II"</formula>
    </cfRule>
    <cfRule type="cellIs" dxfId="68" priority="72" stopIfTrue="1" operator="equal">
      <formula>"I"</formula>
    </cfRule>
  </conditionalFormatting>
  <conditionalFormatting sqref="V24">
    <cfRule type="cellIs" dxfId="67" priority="65" operator="equal">
      <formula>"Mejorable"</formula>
    </cfRule>
    <cfRule type="cellIs" dxfId="66" priority="67" stopIfTrue="1" operator="equal">
      <formula>"No Aceptable"</formula>
    </cfRule>
    <cfRule type="cellIs" dxfId="65" priority="68" stopIfTrue="1" operator="equal">
      <formula>"Aceptable"</formula>
    </cfRule>
  </conditionalFormatting>
  <conditionalFormatting sqref="V24">
    <cfRule type="cellIs" dxfId="64" priority="66" operator="equal">
      <formula>"No Aceptable  o Aceptable con control específico"</formula>
    </cfRule>
  </conditionalFormatting>
  <conditionalFormatting sqref="U12">
    <cfRule type="cellIs" dxfId="63" priority="61" stopIfTrue="1" operator="equal">
      <formula>"IV"</formula>
    </cfRule>
    <cfRule type="cellIs" dxfId="62" priority="62" stopIfTrue="1" operator="equal">
      <formula>"III"</formula>
    </cfRule>
    <cfRule type="cellIs" dxfId="61" priority="63" stopIfTrue="1" operator="equal">
      <formula>"II"</formula>
    </cfRule>
    <cfRule type="cellIs" dxfId="60" priority="64" stopIfTrue="1" operator="equal">
      <formula>"I"</formula>
    </cfRule>
  </conditionalFormatting>
  <conditionalFormatting sqref="V12">
    <cfRule type="cellIs" dxfId="59" priority="57" operator="equal">
      <formula>"Mejorable"</formula>
    </cfRule>
    <cfRule type="cellIs" dxfId="58" priority="59" stopIfTrue="1" operator="equal">
      <formula>"No Aceptable"</formula>
    </cfRule>
    <cfRule type="cellIs" dxfId="57" priority="60" stopIfTrue="1" operator="equal">
      <formula>"Aceptable"</formula>
    </cfRule>
  </conditionalFormatting>
  <conditionalFormatting sqref="V12">
    <cfRule type="cellIs" dxfId="56" priority="58" operator="equal">
      <formula>"No Aceptable  o Aceptable con control específico"</formula>
    </cfRule>
  </conditionalFormatting>
  <conditionalFormatting sqref="U16">
    <cfRule type="cellIs" dxfId="55" priority="53" stopIfTrue="1" operator="equal">
      <formula>"IV"</formula>
    </cfRule>
    <cfRule type="cellIs" dxfId="54" priority="54" stopIfTrue="1" operator="equal">
      <formula>"III"</formula>
    </cfRule>
    <cfRule type="cellIs" dxfId="53" priority="55" stopIfTrue="1" operator="equal">
      <formula>"II"</formula>
    </cfRule>
    <cfRule type="cellIs" dxfId="52" priority="56" stopIfTrue="1" operator="equal">
      <formula>"I"</formula>
    </cfRule>
  </conditionalFormatting>
  <conditionalFormatting sqref="V16">
    <cfRule type="cellIs" dxfId="51" priority="49" operator="equal">
      <formula>"Mejorable"</formula>
    </cfRule>
    <cfRule type="cellIs" dxfId="50" priority="51" stopIfTrue="1" operator="equal">
      <formula>"No Aceptable"</formula>
    </cfRule>
    <cfRule type="cellIs" dxfId="49" priority="52" stopIfTrue="1" operator="equal">
      <formula>"Aceptable"</formula>
    </cfRule>
  </conditionalFormatting>
  <conditionalFormatting sqref="V16">
    <cfRule type="cellIs" dxfId="48" priority="50" operator="equal">
      <formula>"No Aceptable  o Aceptable con control específico"</formula>
    </cfRule>
  </conditionalFormatting>
  <conditionalFormatting sqref="U19">
    <cfRule type="cellIs" dxfId="47" priority="45" stopIfTrue="1" operator="equal">
      <formula>"IV"</formula>
    </cfRule>
    <cfRule type="cellIs" dxfId="46" priority="46" stopIfTrue="1" operator="equal">
      <formula>"III"</formula>
    </cfRule>
    <cfRule type="cellIs" dxfId="45" priority="47" stopIfTrue="1" operator="equal">
      <formula>"II"</formula>
    </cfRule>
    <cfRule type="cellIs" dxfId="44" priority="48" stopIfTrue="1" operator="equal">
      <formula>"I"</formula>
    </cfRule>
  </conditionalFormatting>
  <conditionalFormatting sqref="V19">
    <cfRule type="cellIs" dxfId="43" priority="41" operator="equal">
      <formula>"Mejorable"</formula>
    </cfRule>
    <cfRule type="cellIs" dxfId="42" priority="43" stopIfTrue="1" operator="equal">
      <formula>"No Aceptable"</formula>
    </cfRule>
    <cfRule type="cellIs" dxfId="41" priority="44" stopIfTrue="1" operator="equal">
      <formula>"Aceptable"</formula>
    </cfRule>
  </conditionalFormatting>
  <conditionalFormatting sqref="V19">
    <cfRule type="cellIs" dxfId="40" priority="42" operator="equal">
      <formula>"No Aceptable  o Aceptable con control específico"</formula>
    </cfRule>
  </conditionalFormatting>
  <conditionalFormatting sqref="U26">
    <cfRule type="cellIs" dxfId="39" priority="37" stopIfTrue="1" operator="equal">
      <formula>"IV"</formula>
    </cfRule>
    <cfRule type="cellIs" dxfId="38" priority="38" stopIfTrue="1" operator="equal">
      <formula>"III"</formula>
    </cfRule>
    <cfRule type="cellIs" dxfId="37" priority="39" stopIfTrue="1" operator="equal">
      <formula>"II"</formula>
    </cfRule>
    <cfRule type="cellIs" dxfId="36" priority="40" stopIfTrue="1" operator="equal">
      <formula>"I"</formula>
    </cfRule>
  </conditionalFormatting>
  <conditionalFormatting sqref="V26">
    <cfRule type="cellIs" dxfId="35" priority="33"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26">
    <cfRule type="cellIs" dxfId="32" priority="34" operator="equal">
      <formula>"No Aceptable  o Aceptable con control específico"</formula>
    </cfRule>
  </conditionalFormatting>
  <conditionalFormatting sqref="U27">
    <cfRule type="cellIs" dxfId="31" priority="29" stopIfTrue="1" operator="equal">
      <formula>"IV"</formula>
    </cfRule>
    <cfRule type="cellIs" dxfId="30" priority="30" stopIfTrue="1" operator="equal">
      <formula>"III"</formula>
    </cfRule>
    <cfRule type="cellIs" dxfId="29" priority="31" stopIfTrue="1" operator="equal">
      <formula>"II"</formula>
    </cfRule>
    <cfRule type="cellIs" dxfId="28" priority="32" stopIfTrue="1" operator="equal">
      <formula>"I"</formula>
    </cfRule>
  </conditionalFormatting>
  <conditionalFormatting sqref="V27">
    <cfRule type="cellIs" dxfId="27" priority="25" operator="equal">
      <formula>"Mejorable"</formula>
    </cfRule>
    <cfRule type="cellIs" dxfId="26" priority="27" stopIfTrue="1" operator="equal">
      <formula>"No Aceptable"</formula>
    </cfRule>
    <cfRule type="cellIs" dxfId="25" priority="28" stopIfTrue="1" operator="equal">
      <formula>"Aceptable"</formula>
    </cfRule>
  </conditionalFormatting>
  <conditionalFormatting sqref="V27">
    <cfRule type="cellIs" dxfId="24" priority="26" operator="equal">
      <formula>"No Aceptable  o Aceptable con control específico"</formula>
    </cfRule>
  </conditionalFormatting>
  <conditionalFormatting sqref="U28">
    <cfRule type="cellIs" dxfId="23" priority="21" stopIfTrue="1" operator="equal">
      <formula>"IV"</formula>
    </cfRule>
    <cfRule type="cellIs" dxfId="22" priority="22" stopIfTrue="1" operator="equal">
      <formula>"III"</formula>
    </cfRule>
    <cfRule type="cellIs" dxfId="21" priority="23" stopIfTrue="1" operator="equal">
      <formula>"II"</formula>
    </cfRule>
    <cfRule type="cellIs" dxfId="20" priority="24" stopIfTrue="1" operator="equal">
      <formula>"I"</formula>
    </cfRule>
  </conditionalFormatting>
  <conditionalFormatting sqref="V28">
    <cfRule type="cellIs" dxfId="19" priority="17" operator="equal">
      <formula>"Mejorable"</formula>
    </cfRule>
    <cfRule type="cellIs" dxfId="18" priority="19" stopIfTrue="1" operator="equal">
      <formula>"No Aceptable"</formula>
    </cfRule>
    <cfRule type="cellIs" dxfId="17" priority="20" stopIfTrue="1" operator="equal">
      <formula>"Aceptable"</formula>
    </cfRule>
  </conditionalFormatting>
  <conditionalFormatting sqref="V28">
    <cfRule type="cellIs" dxfId="16" priority="18" operator="equal">
      <formula>"No Aceptable  o Aceptable con control específico"</formula>
    </cfRule>
  </conditionalFormatting>
  <conditionalFormatting sqref="U30">
    <cfRule type="cellIs" dxfId="15" priority="13" stopIfTrue="1" operator="equal">
      <formula>"IV"</formula>
    </cfRule>
    <cfRule type="cellIs" dxfId="14" priority="14" stopIfTrue="1" operator="equal">
      <formula>"III"</formula>
    </cfRule>
    <cfRule type="cellIs" dxfId="13" priority="15" stopIfTrue="1" operator="equal">
      <formula>"II"</formula>
    </cfRule>
    <cfRule type="cellIs" dxfId="12" priority="16" stopIfTrue="1" operator="equal">
      <formula>"I"</formula>
    </cfRule>
  </conditionalFormatting>
  <conditionalFormatting sqref="V30">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30">
    <cfRule type="cellIs" dxfId="8" priority="10" operator="equal">
      <formula>"No Aceptable  o Aceptable con control específico"</formula>
    </cfRule>
  </conditionalFormatting>
  <conditionalFormatting sqref="U31:U32">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31:V32">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31:V32">
    <cfRule type="cellIs" dxfId="0" priority="2" operator="equal">
      <formula>"No Aceptable  o Aceptable con control específico"</formula>
    </cfRule>
  </conditionalFormatting>
  <dataValidations count="6">
    <dataValidation type="list" allowBlank="1" showInputMessage="1" showErrorMessage="1" sqref="G29">
      <formula1>$J$2:$J$32</formula1>
    </dataValidation>
    <dataValidation type="list" allowBlank="1" showInputMessage="1" showErrorMessage="1" sqref="R11:R32">
      <formula1>NIVELCONSECUENCIA</formula1>
    </dataValidation>
    <dataValidation type="list" allowBlank="1" showInputMessage="1" showErrorMessage="1" sqref="N11:N32">
      <formula1>NIVELEXPOSICION</formula1>
    </dataValidation>
    <dataValidation type="list" allowBlank="1" showInputMessage="1" showErrorMessage="1" sqref="L11:L32">
      <formula1>NIVELDEFICIENCIA</formula1>
    </dataValidation>
    <dataValidation type="list" allowBlank="1" showInputMessage="1" showErrorMessage="1" sqref="E11:E32">
      <formula1>RUTINARIA</formula1>
    </dataValidation>
    <dataValidation type="list" allowBlank="1" showInputMessage="1" showErrorMessage="1" sqref="WVF982588:WVF982605 WLJ982588:WLJ982605 AA65084:AE65101 IT65084:IT65101 SP65084:SP65101 ACL65084:ACL65101 AMH65084:AMH65101 AWD65084:AWD65101 BFZ65084:BFZ65101 BPV65084:BPV65101 BZR65084:BZR65101 CJN65084:CJN65101 CTJ65084:CTJ65101 DDF65084:DDF65101 DNB65084:DNB65101 DWX65084:DWX65101 EGT65084:EGT65101 EQP65084:EQP65101 FAL65084:FAL65101 FKH65084:FKH65101 FUD65084:FUD65101 GDZ65084:GDZ65101 GNV65084:GNV65101 GXR65084:GXR65101 HHN65084:HHN65101 HRJ65084:HRJ65101 IBF65084:IBF65101 ILB65084:ILB65101 IUX65084:IUX65101 JET65084:JET65101 JOP65084:JOP65101 JYL65084:JYL65101 KIH65084:KIH65101 KSD65084:KSD65101 LBZ65084:LBZ65101 LLV65084:LLV65101 LVR65084:LVR65101 MFN65084:MFN65101 MPJ65084:MPJ65101 MZF65084:MZF65101 NJB65084:NJB65101 NSX65084:NSX65101 OCT65084:OCT65101 OMP65084:OMP65101 OWL65084:OWL65101 PGH65084:PGH65101 PQD65084:PQD65101 PZZ65084:PZZ65101 QJV65084:QJV65101 QTR65084:QTR65101 RDN65084:RDN65101 RNJ65084:RNJ65101 RXF65084:RXF65101 SHB65084:SHB65101 SQX65084:SQX65101 TAT65084:TAT65101 TKP65084:TKP65101 TUL65084:TUL65101 UEH65084:UEH65101 UOD65084:UOD65101 UXZ65084:UXZ65101 VHV65084:VHV65101 VRR65084:VRR65101 WBN65084:WBN65101 WLJ65084:WLJ65101 WVF65084:WVF65101 AA130620:AE130637 IT130620:IT130637 SP130620:SP130637 ACL130620:ACL130637 AMH130620:AMH130637 AWD130620:AWD130637 BFZ130620:BFZ130637 BPV130620:BPV130637 BZR130620:BZR130637 CJN130620:CJN130637 CTJ130620:CTJ130637 DDF130620:DDF130637 DNB130620:DNB130637 DWX130620:DWX130637 EGT130620:EGT130637 EQP130620:EQP130637 FAL130620:FAL130637 FKH130620:FKH130637 FUD130620:FUD130637 GDZ130620:GDZ130637 GNV130620:GNV130637 GXR130620:GXR130637 HHN130620:HHN130637 HRJ130620:HRJ130637 IBF130620:IBF130637 ILB130620:ILB130637 IUX130620:IUX130637 JET130620:JET130637 JOP130620:JOP130637 JYL130620:JYL130637 KIH130620:KIH130637 KSD130620:KSD130637 LBZ130620:LBZ130637 LLV130620:LLV130637 LVR130620:LVR130637 MFN130620:MFN130637 MPJ130620:MPJ130637 MZF130620:MZF130637 NJB130620:NJB130637 NSX130620:NSX130637 OCT130620:OCT130637 OMP130620:OMP130637 OWL130620:OWL130637 PGH130620:PGH130637 PQD130620:PQD130637 PZZ130620:PZZ130637 QJV130620:QJV130637 QTR130620:QTR130637 RDN130620:RDN130637 RNJ130620:RNJ130637 RXF130620:RXF130637 SHB130620:SHB130637 SQX130620:SQX130637 TAT130620:TAT130637 TKP130620:TKP130637 TUL130620:TUL130637 UEH130620:UEH130637 UOD130620:UOD130637 UXZ130620:UXZ130637 VHV130620:VHV130637 VRR130620:VRR130637 WBN130620:WBN130637 WLJ130620:WLJ130637 WVF130620:WVF130637 AA196156:AE196173 IT196156:IT196173 SP196156:SP196173 ACL196156:ACL196173 AMH196156:AMH196173 AWD196156:AWD196173 BFZ196156:BFZ196173 BPV196156:BPV196173 BZR196156:BZR196173 CJN196156:CJN196173 CTJ196156:CTJ196173 DDF196156:DDF196173 DNB196156:DNB196173 DWX196156:DWX196173 EGT196156:EGT196173 EQP196156:EQP196173 FAL196156:FAL196173 FKH196156:FKH196173 FUD196156:FUD196173 GDZ196156:GDZ196173 GNV196156:GNV196173 GXR196156:GXR196173 HHN196156:HHN196173 HRJ196156:HRJ196173 IBF196156:IBF196173 ILB196156:ILB196173 IUX196156:IUX196173 JET196156:JET196173 JOP196156:JOP196173 JYL196156:JYL196173 KIH196156:KIH196173 KSD196156:KSD196173 LBZ196156:LBZ196173 LLV196156:LLV196173 LVR196156:LVR196173 MFN196156:MFN196173 MPJ196156:MPJ196173 MZF196156:MZF196173 NJB196156:NJB196173 NSX196156:NSX196173 OCT196156:OCT196173 OMP196156:OMP196173 OWL196156:OWL196173 PGH196156:PGH196173 PQD196156:PQD196173 PZZ196156:PZZ196173 QJV196156:QJV196173 QTR196156:QTR196173 RDN196156:RDN196173 RNJ196156:RNJ196173 RXF196156:RXF196173 SHB196156:SHB196173 SQX196156:SQX196173 TAT196156:TAT196173 TKP196156:TKP196173 TUL196156:TUL196173 UEH196156:UEH196173 UOD196156:UOD196173 UXZ196156:UXZ196173 VHV196156:VHV196173 VRR196156:VRR196173 WBN196156:WBN196173 WLJ196156:WLJ196173 WVF196156:WVF196173 AA261692:AE261709 IT261692:IT261709 SP261692:SP261709 ACL261692:ACL261709 AMH261692:AMH261709 AWD261692:AWD261709 BFZ261692:BFZ261709 BPV261692:BPV261709 BZR261692:BZR261709 CJN261692:CJN261709 CTJ261692:CTJ261709 DDF261692:DDF261709 DNB261692:DNB261709 DWX261692:DWX261709 EGT261692:EGT261709 EQP261692:EQP261709 FAL261692:FAL261709 FKH261692:FKH261709 FUD261692:FUD261709 GDZ261692:GDZ261709 GNV261692:GNV261709 GXR261692:GXR261709 HHN261692:HHN261709 HRJ261692:HRJ261709 IBF261692:IBF261709 ILB261692:ILB261709 IUX261692:IUX261709 JET261692:JET261709 JOP261692:JOP261709 JYL261692:JYL261709 KIH261692:KIH261709 KSD261692:KSD261709 LBZ261692:LBZ261709 LLV261692:LLV261709 LVR261692:LVR261709 MFN261692:MFN261709 MPJ261692:MPJ261709 MZF261692:MZF261709 NJB261692:NJB261709 NSX261692:NSX261709 OCT261692:OCT261709 OMP261692:OMP261709 OWL261692:OWL261709 PGH261692:PGH261709 PQD261692:PQD261709 PZZ261692:PZZ261709 QJV261692:QJV261709 QTR261692:QTR261709 RDN261692:RDN261709 RNJ261692:RNJ261709 RXF261692:RXF261709 SHB261692:SHB261709 SQX261692:SQX261709 TAT261692:TAT261709 TKP261692:TKP261709 TUL261692:TUL261709 UEH261692:UEH261709 UOD261692:UOD261709 UXZ261692:UXZ261709 VHV261692:VHV261709 VRR261692:VRR261709 WBN261692:WBN261709 WLJ261692:WLJ261709 WVF261692:WVF261709 AA327228:AE327245 IT327228:IT327245 SP327228:SP327245 ACL327228:ACL327245 AMH327228:AMH327245 AWD327228:AWD327245 BFZ327228:BFZ327245 BPV327228:BPV327245 BZR327228:BZR327245 CJN327228:CJN327245 CTJ327228:CTJ327245 DDF327228:DDF327245 DNB327228:DNB327245 DWX327228:DWX327245 EGT327228:EGT327245 EQP327228:EQP327245 FAL327228:FAL327245 FKH327228:FKH327245 FUD327228:FUD327245 GDZ327228:GDZ327245 GNV327228:GNV327245 GXR327228:GXR327245 HHN327228:HHN327245 HRJ327228:HRJ327245 IBF327228:IBF327245 ILB327228:ILB327245 IUX327228:IUX327245 JET327228:JET327245 JOP327228:JOP327245 JYL327228:JYL327245 KIH327228:KIH327245 KSD327228:KSD327245 LBZ327228:LBZ327245 LLV327228:LLV327245 LVR327228:LVR327245 MFN327228:MFN327245 MPJ327228:MPJ327245 MZF327228:MZF327245 NJB327228:NJB327245 NSX327228:NSX327245 OCT327228:OCT327245 OMP327228:OMP327245 OWL327228:OWL327245 PGH327228:PGH327245 PQD327228:PQD327245 PZZ327228:PZZ327245 QJV327228:QJV327245 QTR327228:QTR327245 RDN327228:RDN327245 RNJ327228:RNJ327245 RXF327228:RXF327245 SHB327228:SHB327245 SQX327228:SQX327245 TAT327228:TAT327245 TKP327228:TKP327245 TUL327228:TUL327245 UEH327228:UEH327245 UOD327228:UOD327245 UXZ327228:UXZ327245 VHV327228:VHV327245 VRR327228:VRR327245 WBN327228:WBN327245 WLJ327228:WLJ327245 WVF327228:WVF327245 AA392764:AE392781 IT392764:IT392781 SP392764:SP392781 ACL392764:ACL392781 AMH392764:AMH392781 AWD392764:AWD392781 BFZ392764:BFZ392781 BPV392764:BPV392781 BZR392764:BZR392781 CJN392764:CJN392781 CTJ392764:CTJ392781 DDF392764:DDF392781 DNB392764:DNB392781 DWX392764:DWX392781 EGT392764:EGT392781 EQP392764:EQP392781 FAL392764:FAL392781 FKH392764:FKH392781 FUD392764:FUD392781 GDZ392764:GDZ392781 GNV392764:GNV392781 GXR392764:GXR392781 HHN392764:HHN392781 HRJ392764:HRJ392781 IBF392764:IBF392781 ILB392764:ILB392781 IUX392764:IUX392781 JET392764:JET392781 JOP392764:JOP392781 JYL392764:JYL392781 KIH392764:KIH392781 KSD392764:KSD392781 LBZ392764:LBZ392781 LLV392764:LLV392781 LVR392764:LVR392781 MFN392764:MFN392781 MPJ392764:MPJ392781 MZF392764:MZF392781 NJB392764:NJB392781 NSX392764:NSX392781 OCT392764:OCT392781 OMP392764:OMP392781 OWL392764:OWL392781 PGH392764:PGH392781 PQD392764:PQD392781 PZZ392764:PZZ392781 QJV392764:QJV392781 QTR392764:QTR392781 RDN392764:RDN392781 RNJ392764:RNJ392781 RXF392764:RXF392781 SHB392764:SHB392781 SQX392764:SQX392781 TAT392764:TAT392781 TKP392764:TKP392781 TUL392764:TUL392781 UEH392764:UEH392781 UOD392764:UOD392781 UXZ392764:UXZ392781 VHV392764:VHV392781 VRR392764:VRR392781 WBN392764:WBN392781 WLJ392764:WLJ392781 WVF392764:WVF392781 AA458300:AE458317 IT458300:IT458317 SP458300:SP458317 ACL458300:ACL458317 AMH458300:AMH458317 AWD458300:AWD458317 BFZ458300:BFZ458317 BPV458300:BPV458317 BZR458300:BZR458317 CJN458300:CJN458317 CTJ458300:CTJ458317 DDF458300:DDF458317 DNB458300:DNB458317 DWX458300:DWX458317 EGT458300:EGT458317 EQP458300:EQP458317 FAL458300:FAL458317 FKH458300:FKH458317 FUD458300:FUD458317 GDZ458300:GDZ458317 GNV458300:GNV458317 GXR458300:GXR458317 HHN458300:HHN458317 HRJ458300:HRJ458317 IBF458300:IBF458317 ILB458300:ILB458317 IUX458300:IUX458317 JET458300:JET458317 JOP458300:JOP458317 JYL458300:JYL458317 KIH458300:KIH458317 KSD458300:KSD458317 LBZ458300:LBZ458317 LLV458300:LLV458317 LVR458300:LVR458317 MFN458300:MFN458317 MPJ458300:MPJ458317 MZF458300:MZF458317 NJB458300:NJB458317 NSX458300:NSX458317 OCT458300:OCT458317 OMP458300:OMP458317 OWL458300:OWL458317 PGH458300:PGH458317 PQD458300:PQD458317 PZZ458300:PZZ458317 QJV458300:QJV458317 QTR458300:QTR458317 RDN458300:RDN458317 RNJ458300:RNJ458317 RXF458300:RXF458317 SHB458300:SHB458317 SQX458300:SQX458317 TAT458300:TAT458317 TKP458300:TKP458317 TUL458300:TUL458317 UEH458300:UEH458317 UOD458300:UOD458317 UXZ458300:UXZ458317 VHV458300:VHV458317 VRR458300:VRR458317 WBN458300:WBN458317 WLJ458300:WLJ458317 WVF458300:WVF458317 AA523836:AE523853 IT523836:IT523853 SP523836:SP523853 ACL523836:ACL523853 AMH523836:AMH523853 AWD523836:AWD523853 BFZ523836:BFZ523853 BPV523836:BPV523853 BZR523836:BZR523853 CJN523836:CJN523853 CTJ523836:CTJ523853 DDF523836:DDF523853 DNB523836:DNB523853 DWX523836:DWX523853 EGT523836:EGT523853 EQP523836:EQP523853 FAL523836:FAL523853 FKH523836:FKH523853 FUD523836:FUD523853 GDZ523836:GDZ523853 GNV523836:GNV523853 GXR523836:GXR523853 HHN523836:HHN523853 HRJ523836:HRJ523853 IBF523836:IBF523853 ILB523836:ILB523853 IUX523836:IUX523853 JET523836:JET523853 JOP523836:JOP523853 JYL523836:JYL523853 KIH523836:KIH523853 KSD523836:KSD523853 LBZ523836:LBZ523853 LLV523836:LLV523853 LVR523836:LVR523853 MFN523836:MFN523853 MPJ523836:MPJ523853 MZF523836:MZF523853 NJB523836:NJB523853 NSX523836:NSX523853 OCT523836:OCT523853 OMP523836:OMP523853 OWL523836:OWL523853 PGH523836:PGH523853 PQD523836:PQD523853 PZZ523836:PZZ523853 QJV523836:QJV523853 QTR523836:QTR523853 RDN523836:RDN523853 RNJ523836:RNJ523853 RXF523836:RXF523853 SHB523836:SHB523853 SQX523836:SQX523853 TAT523836:TAT523853 TKP523836:TKP523853 TUL523836:TUL523853 UEH523836:UEH523853 UOD523836:UOD523853 UXZ523836:UXZ523853 VHV523836:VHV523853 VRR523836:VRR523853 WBN523836:WBN523853 WLJ523836:WLJ523853 WVF523836:WVF523853 AA589372:AE589389 IT589372:IT589389 SP589372:SP589389 ACL589372:ACL589389 AMH589372:AMH589389 AWD589372:AWD589389 BFZ589372:BFZ589389 BPV589372:BPV589389 BZR589372:BZR589389 CJN589372:CJN589389 CTJ589372:CTJ589389 DDF589372:DDF589389 DNB589372:DNB589389 DWX589372:DWX589389 EGT589372:EGT589389 EQP589372:EQP589389 FAL589372:FAL589389 FKH589372:FKH589389 FUD589372:FUD589389 GDZ589372:GDZ589389 GNV589372:GNV589389 GXR589372:GXR589389 HHN589372:HHN589389 HRJ589372:HRJ589389 IBF589372:IBF589389 ILB589372:ILB589389 IUX589372:IUX589389 JET589372:JET589389 JOP589372:JOP589389 JYL589372:JYL589389 KIH589372:KIH589389 KSD589372:KSD589389 LBZ589372:LBZ589389 LLV589372:LLV589389 LVR589372:LVR589389 MFN589372:MFN589389 MPJ589372:MPJ589389 MZF589372:MZF589389 NJB589372:NJB589389 NSX589372:NSX589389 OCT589372:OCT589389 OMP589372:OMP589389 OWL589372:OWL589389 PGH589372:PGH589389 PQD589372:PQD589389 PZZ589372:PZZ589389 QJV589372:QJV589389 QTR589372:QTR589389 RDN589372:RDN589389 RNJ589372:RNJ589389 RXF589372:RXF589389 SHB589372:SHB589389 SQX589372:SQX589389 TAT589372:TAT589389 TKP589372:TKP589389 TUL589372:TUL589389 UEH589372:UEH589389 UOD589372:UOD589389 UXZ589372:UXZ589389 VHV589372:VHV589389 VRR589372:VRR589389 WBN589372:WBN589389 WLJ589372:WLJ589389 WVF589372:WVF589389 AA654908:AE654925 IT654908:IT654925 SP654908:SP654925 ACL654908:ACL654925 AMH654908:AMH654925 AWD654908:AWD654925 BFZ654908:BFZ654925 BPV654908:BPV654925 BZR654908:BZR654925 CJN654908:CJN654925 CTJ654908:CTJ654925 DDF654908:DDF654925 DNB654908:DNB654925 DWX654908:DWX654925 EGT654908:EGT654925 EQP654908:EQP654925 FAL654908:FAL654925 FKH654908:FKH654925 FUD654908:FUD654925 GDZ654908:GDZ654925 GNV654908:GNV654925 GXR654908:GXR654925 HHN654908:HHN654925 HRJ654908:HRJ654925 IBF654908:IBF654925 ILB654908:ILB654925 IUX654908:IUX654925 JET654908:JET654925 JOP654908:JOP654925 JYL654908:JYL654925 KIH654908:KIH654925 KSD654908:KSD654925 LBZ654908:LBZ654925 LLV654908:LLV654925 LVR654908:LVR654925 MFN654908:MFN654925 MPJ654908:MPJ654925 MZF654908:MZF654925 NJB654908:NJB654925 NSX654908:NSX654925 OCT654908:OCT654925 OMP654908:OMP654925 OWL654908:OWL654925 PGH654908:PGH654925 PQD654908:PQD654925 PZZ654908:PZZ654925 QJV654908:QJV654925 QTR654908:QTR654925 RDN654908:RDN654925 RNJ654908:RNJ654925 RXF654908:RXF654925 SHB654908:SHB654925 SQX654908:SQX654925 TAT654908:TAT654925 TKP654908:TKP654925 TUL654908:TUL654925 UEH654908:UEH654925 UOD654908:UOD654925 UXZ654908:UXZ654925 VHV654908:VHV654925 VRR654908:VRR654925 WBN654908:WBN654925 WLJ654908:WLJ654925 WVF654908:WVF654925 AA720444:AE720461 IT720444:IT720461 SP720444:SP720461 ACL720444:ACL720461 AMH720444:AMH720461 AWD720444:AWD720461 BFZ720444:BFZ720461 BPV720444:BPV720461 BZR720444:BZR720461 CJN720444:CJN720461 CTJ720444:CTJ720461 DDF720444:DDF720461 DNB720444:DNB720461 DWX720444:DWX720461 EGT720444:EGT720461 EQP720444:EQP720461 FAL720444:FAL720461 FKH720444:FKH720461 FUD720444:FUD720461 GDZ720444:GDZ720461 GNV720444:GNV720461 GXR720444:GXR720461 HHN720444:HHN720461 HRJ720444:HRJ720461 IBF720444:IBF720461 ILB720444:ILB720461 IUX720444:IUX720461 JET720444:JET720461 JOP720444:JOP720461 JYL720444:JYL720461 KIH720444:KIH720461 KSD720444:KSD720461 LBZ720444:LBZ720461 LLV720444:LLV720461 LVR720444:LVR720461 MFN720444:MFN720461 MPJ720444:MPJ720461 MZF720444:MZF720461 NJB720444:NJB720461 NSX720444:NSX720461 OCT720444:OCT720461 OMP720444:OMP720461 OWL720444:OWL720461 PGH720444:PGH720461 PQD720444:PQD720461 PZZ720444:PZZ720461 QJV720444:QJV720461 QTR720444:QTR720461 RDN720444:RDN720461 RNJ720444:RNJ720461 RXF720444:RXF720461 SHB720444:SHB720461 SQX720444:SQX720461 TAT720444:TAT720461 TKP720444:TKP720461 TUL720444:TUL720461 UEH720444:UEH720461 UOD720444:UOD720461 UXZ720444:UXZ720461 VHV720444:VHV720461 VRR720444:VRR720461 WBN720444:WBN720461 WLJ720444:WLJ720461 WVF720444:WVF720461 AA785980:AE785997 IT785980:IT785997 SP785980:SP785997 ACL785980:ACL785997 AMH785980:AMH785997 AWD785980:AWD785997 BFZ785980:BFZ785997 BPV785980:BPV785997 BZR785980:BZR785997 CJN785980:CJN785997 CTJ785980:CTJ785997 DDF785980:DDF785997 DNB785980:DNB785997 DWX785980:DWX785997 EGT785980:EGT785997 EQP785980:EQP785997 FAL785980:FAL785997 FKH785980:FKH785997 FUD785980:FUD785997 GDZ785980:GDZ785997 GNV785980:GNV785997 GXR785980:GXR785997 HHN785980:HHN785997 HRJ785980:HRJ785997 IBF785980:IBF785997 ILB785980:ILB785997 IUX785980:IUX785997 JET785980:JET785997 JOP785980:JOP785997 JYL785980:JYL785997 KIH785980:KIH785997 KSD785980:KSD785997 LBZ785980:LBZ785997 LLV785980:LLV785997 LVR785980:LVR785997 MFN785980:MFN785997 MPJ785980:MPJ785997 MZF785980:MZF785997 NJB785980:NJB785997 NSX785980:NSX785997 OCT785980:OCT785997 OMP785980:OMP785997 OWL785980:OWL785997 PGH785980:PGH785997 PQD785980:PQD785997 PZZ785980:PZZ785997 QJV785980:QJV785997 QTR785980:QTR785997 RDN785980:RDN785997 RNJ785980:RNJ785997 RXF785980:RXF785997 SHB785980:SHB785997 SQX785980:SQX785997 TAT785980:TAT785997 TKP785980:TKP785997 TUL785980:TUL785997 UEH785980:UEH785997 UOD785980:UOD785997 UXZ785980:UXZ785997 VHV785980:VHV785997 VRR785980:VRR785997 WBN785980:WBN785997 WLJ785980:WLJ785997 WVF785980:WVF785997 AA851516:AE851533 IT851516:IT851533 SP851516:SP851533 ACL851516:ACL851533 AMH851516:AMH851533 AWD851516:AWD851533 BFZ851516:BFZ851533 BPV851516:BPV851533 BZR851516:BZR851533 CJN851516:CJN851533 CTJ851516:CTJ851533 DDF851516:DDF851533 DNB851516:DNB851533 DWX851516:DWX851533 EGT851516:EGT851533 EQP851516:EQP851533 FAL851516:FAL851533 FKH851516:FKH851533 FUD851516:FUD851533 GDZ851516:GDZ851533 GNV851516:GNV851533 GXR851516:GXR851533 HHN851516:HHN851533 HRJ851516:HRJ851533 IBF851516:IBF851533 ILB851516:ILB851533 IUX851516:IUX851533 JET851516:JET851533 JOP851516:JOP851533 JYL851516:JYL851533 KIH851516:KIH851533 KSD851516:KSD851533 LBZ851516:LBZ851533 LLV851516:LLV851533 LVR851516:LVR851533 MFN851516:MFN851533 MPJ851516:MPJ851533 MZF851516:MZF851533 NJB851516:NJB851533 NSX851516:NSX851533 OCT851516:OCT851533 OMP851516:OMP851533 OWL851516:OWL851533 PGH851516:PGH851533 PQD851516:PQD851533 PZZ851516:PZZ851533 QJV851516:QJV851533 QTR851516:QTR851533 RDN851516:RDN851533 RNJ851516:RNJ851533 RXF851516:RXF851533 SHB851516:SHB851533 SQX851516:SQX851533 TAT851516:TAT851533 TKP851516:TKP851533 TUL851516:TUL851533 UEH851516:UEH851533 UOD851516:UOD851533 UXZ851516:UXZ851533 VHV851516:VHV851533 VRR851516:VRR851533 WBN851516:WBN851533 WLJ851516:WLJ851533 WVF851516:WVF851533 AA917052:AE917069 IT917052:IT917069 SP917052:SP917069 ACL917052:ACL917069 AMH917052:AMH917069 AWD917052:AWD917069 BFZ917052:BFZ917069 BPV917052:BPV917069 BZR917052:BZR917069 CJN917052:CJN917069 CTJ917052:CTJ917069 DDF917052:DDF917069 DNB917052:DNB917069 DWX917052:DWX917069 EGT917052:EGT917069 EQP917052:EQP917069 FAL917052:FAL917069 FKH917052:FKH917069 FUD917052:FUD917069 GDZ917052:GDZ917069 GNV917052:GNV917069 GXR917052:GXR917069 HHN917052:HHN917069 HRJ917052:HRJ917069 IBF917052:IBF917069 ILB917052:ILB917069 IUX917052:IUX917069 JET917052:JET917069 JOP917052:JOP917069 JYL917052:JYL917069 KIH917052:KIH917069 KSD917052:KSD917069 LBZ917052:LBZ917069 LLV917052:LLV917069 LVR917052:LVR917069 MFN917052:MFN917069 MPJ917052:MPJ917069 MZF917052:MZF917069 NJB917052:NJB917069 NSX917052:NSX917069 OCT917052:OCT917069 OMP917052:OMP917069 OWL917052:OWL917069 PGH917052:PGH917069 PQD917052:PQD917069 PZZ917052:PZZ917069 QJV917052:QJV917069 QTR917052:QTR917069 RDN917052:RDN917069 RNJ917052:RNJ917069 RXF917052:RXF917069 SHB917052:SHB917069 SQX917052:SQX917069 TAT917052:TAT917069 TKP917052:TKP917069 TUL917052:TUL917069 UEH917052:UEH917069 UOD917052:UOD917069 UXZ917052:UXZ917069 VHV917052:VHV917069 VRR917052:VRR917069 WBN917052:WBN917069 WLJ917052:WLJ917069 WVF917052:WVF917069 AA982588:AE982605 IT982588:IT982605 SP982588:SP982605 ACL982588:ACL982605 AMH982588:AMH982605 AWD982588:AWD982605 BFZ982588:BFZ982605 BPV982588:BPV982605 BZR982588:BZR982605 CJN982588:CJN982605 CTJ982588:CTJ982605 DDF982588:DDF982605 DNB982588:DNB982605 DWX982588:DWX982605 EGT982588:EGT982605 EQP982588:EQP982605 FAL982588:FAL982605 FKH982588:FKH982605 FUD982588:FUD982605 GDZ982588:GDZ982605 GNV982588:GNV982605 GXR982588:GXR982605 HHN982588:HHN982605 HRJ982588:HRJ982605 IBF982588:IBF982605 ILB982588:ILB982605 IUX982588:IUX982605 JET982588:JET982605 JOP982588:JOP982605 JYL982588:JYL982605 KIH982588:KIH982605 KSD982588:KSD982605 LBZ982588:LBZ982605 LLV982588:LLV982605 LVR982588:LVR982605 MFN982588:MFN982605 MPJ982588:MPJ982605 MZF982588:MZF982605 NJB982588:NJB982605 NSX982588:NSX982605 OCT982588:OCT982605 OMP982588:OMP982605 OWL982588:OWL982605 PGH982588:PGH982605 PQD982588:PQD982605 PZZ982588:PZZ982605 QJV982588:QJV982605 QTR982588:QTR982605 RDN982588:RDN982605 RNJ982588:RNJ982605 RXF982588:RXF982605 SHB982588:SHB982605 SQX982588:SQX982605 TAT982588:TAT982605 TKP982588:TKP982605 TUL982588:TUL982605 UEH982588:UEH982605 UOD982588:UOD982605 UXZ982588:UXZ982605 VHV982588:VHV982605 VRR982588:VRR982605 WBN982588:WBN982605">
      <formula1>#REF!</formula1>
    </dataValidation>
  </dataValidations>
  <pageMargins left="0.70866141732283472" right="0.70866141732283472" top="0.74803149606299213" bottom="0.74803149606299213" header="0.31496062992125984" footer="0.31496062992125984"/>
  <pageSetup orientation="portrait" r:id="rId1"/>
  <headerFooter>
    <oddFooter xml:space="preserve">&amp;LCódigo: GH-F-088  V.1&amp;RPágina: &amp;P de &amp;N
</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'[MATRIZ BOGOTA UCONAL.xlsx]Datos'!#REF!</xm:f>
          </x14:formula1>
          <xm:sqref>F13:F32</xm:sqref>
        </x14:dataValidation>
        <x14:dataValidation type="list" allowBlank="1" showInputMessage="1" showErrorMessage="1">
          <x14:formula1>
            <xm:f>'[MATRIZ BOGOTA UCONAL.xlsx]Datos'!#REF!</xm:f>
          </x14:formula1>
          <xm:sqref>G11:G25</xm:sqref>
        </x14:dataValidation>
        <x14:dataValidation type="list" allowBlank="1" showInputMessage="1" showErrorMessage="1">
          <x14:formula1>
            <xm:f>'[MATRIZ BOGOTA UCONAL.xlsx]Datos'!#REF!</xm:f>
          </x14:formula1>
          <xm:sqref>F11:F12</xm:sqref>
        </x14:dataValidation>
        <x14:dataValidation type="list" allowBlank="1" showInputMessage="1" showErrorMessage="1">
          <x14:formula1>
            <xm:f>'[MATRIZ BOGOTA UCONAL.xlsx]Datos'!#REF!</xm:f>
          </x14:formula1>
          <xm:sqref>Z11:Z32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Datos</vt:lpstr>
      <vt:lpstr>DIRECTOR TERRITORIAL</vt:lpstr>
      <vt:lpstr>SECRETARIO EJECUTIVO</vt:lpstr>
      <vt:lpstr>CONDUCTOR MECANICO</vt:lpstr>
      <vt:lpstr>PROFESIONAL ESPECIALIZADO</vt:lpstr>
      <vt:lpstr>PROFESIONAL  UNIVERSITARIO</vt:lpstr>
      <vt:lpstr>TEC.ADMO</vt:lpstr>
      <vt:lpstr>CONDUCTOR</vt:lpstr>
      <vt:lpstr>'CONDUCTOR MECANICO'!Área_de_impresión</vt:lpstr>
      <vt:lpstr>'DIRECTOR TERRITORIAL'!Área_de_impresión</vt:lpstr>
      <vt:lpstr>'PROFESIONAL  UNIVERSITARIO'!Área_de_impresión</vt:lpstr>
      <vt:lpstr>'PROFESIONAL ESPECIALIZADO'!Área_de_impresión</vt:lpstr>
      <vt:lpstr>'SECRETARIO EJECUTIVO'!Área_de_impresión</vt:lpstr>
      <vt:lpstr>TEC.ADMO!Área_de_impresión</vt:lpstr>
      <vt:lpstr>NIVELCONSECUENCIA</vt:lpstr>
      <vt:lpstr>NIVELDEFICIENCIA</vt:lpstr>
      <vt:lpstr>NIVELEXPOSICION</vt:lpstr>
      <vt:lpstr>RUTINARIA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Diaz Torres</dc:creator>
  <cp:lastModifiedBy>Jhon Fredy Medina Valencia</cp:lastModifiedBy>
  <cp:lastPrinted>2018-06-08T19:47:36Z</cp:lastPrinted>
  <dcterms:created xsi:type="dcterms:W3CDTF">2013-03-20T21:04:48Z</dcterms:created>
  <dcterms:modified xsi:type="dcterms:W3CDTF">2018-06-12T19:13:42Z</dcterms:modified>
</cp:coreProperties>
</file>